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wnloads\"/>
    </mc:Choice>
  </mc:AlternateContent>
  <xr:revisionPtr revIDLastSave="0" documentId="13_ncr:1_{37F95222-0E17-47E3-8199-5607B3D9CA08}" xr6:coauthVersionLast="47" xr6:coauthVersionMax="47" xr10:uidLastSave="{00000000-0000-0000-0000-000000000000}"/>
  <bookViews>
    <workbookView xWindow="-120" yWindow="-120" windowWidth="20730" windowHeight="11160" firstSheet="2" activeTab="6" xr2:uid="{9EEA6008-5F6F-4548-9926-7134C98DC534}"/>
  </bookViews>
  <sheets>
    <sheet name="Voortgang" sheetId="13" r:id="rId1"/>
    <sheet name="Actie en besluitenlijst" sheetId="18" r:id="rId2"/>
    <sheet name="Sprint" sheetId="21" r:id="rId3"/>
    <sheet name="Foto's project" sheetId="19" r:id="rId4"/>
    <sheet name="Projectplanner" sheetId="17" r:id="rId5"/>
    <sheet name="Kennis" sheetId="1" r:id="rId6"/>
    <sheet name="Werkhouding" sheetId="10" r:id="rId7"/>
    <sheet name="Cijfers" sheetId="7" state="hidden" r:id="rId8"/>
    <sheet name="Vaardigheden" sheetId="12" r:id="rId9"/>
    <sheet name="Maken" sheetId="15" r:id="rId10"/>
    <sheet name="LOB" sheetId="11" r:id="rId11"/>
    <sheet name="Design Circle" sheetId="14" r:id="rId12"/>
    <sheet name=" Data " sheetId="3" r:id="rId13"/>
  </sheets>
  <externalReferences>
    <externalReference r:id="rId14"/>
  </externalReferences>
  <definedNames>
    <definedName name="ActualBeyond">PeriodInActual*(Projectplanner!$E1&gt;0)</definedName>
    <definedName name="_xlnm.Print_Titles" localSheetId="4">Projectplanner!$3:$4</definedName>
    <definedName name="dd">(PeriodInActual*([1]Projectplanner!$E1&gt;0))*PeriodInPlan</definedName>
    <definedName name="PercentComplete">PercentCompleteBeyond*PeriodInPlan</definedName>
    <definedName name="PercentCompleteBeyond">(Projectplanner!A$4=MEDIAN(Projectplanner!A$4,Projectplanner!$E1,Projectplanner!$E1+Projectplanner!$F1)*(Projectplanner!$E1&gt;0))*((Projectplanner!A$4&lt;(INT(Projectplanner!$E1+Projectplanner!$F1*Projectplanner!$G1)))+(Projectplanner!A$4=Projectplanner!$E1))*(Projectplanner!$G1&gt;0)</definedName>
    <definedName name="period_selected">Projectplanner!$H$2</definedName>
    <definedName name="PeriodInActual">Projectplanner!A$4=MEDIAN(Projectplanner!A$4,Projectplanner!$E1,Projectplanner!$E1+Projectplanner!$F1-1)</definedName>
    <definedName name="PeriodInPlan">Projectplanner!A$4=MEDIAN(Projectplanner!A$4,Projectplanner!$C1,Projectplanner!$C1+Projectplanner!$D1-1)</definedName>
    <definedName name="Plan">PeriodInPlan*(Projectplanner!$C1&gt;0)</definedName>
    <definedName name="TitelRegio...BO60">Projectplanner!$B$3:$B$4</definedName>
    <definedName name="Werkelijk">(PeriodInActual*(Projectplanner!$E1&gt;0))*PeriodInPlan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3" l="1"/>
  <c r="D46" i="15" l="1"/>
  <c r="D39" i="15"/>
  <c r="D30" i="15"/>
  <c r="D22" i="15"/>
  <c r="D14" i="15"/>
  <c r="D5" i="15"/>
  <c r="D63" i="12"/>
  <c r="D56" i="12"/>
  <c r="D49" i="12"/>
  <c r="D40" i="12"/>
  <c r="D33" i="12"/>
  <c r="D27" i="12"/>
  <c r="D21" i="12"/>
  <c r="D13" i="12"/>
  <c r="D5" i="12"/>
  <c r="D14" i="11"/>
  <c r="D5" i="11"/>
  <c r="D7" i="10"/>
  <c r="D8" i="10"/>
  <c r="D6" i="10"/>
  <c r="E15" i="1"/>
  <c r="E16" i="1"/>
  <c r="E17" i="1"/>
  <c r="E18" i="1"/>
  <c r="E19" i="1"/>
  <c r="E20" i="1"/>
  <c r="E21" i="1"/>
  <c r="E22" i="1"/>
  <c r="E23" i="1"/>
  <c r="E24" i="1"/>
  <c r="E27" i="1"/>
  <c r="E28" i="1"/>
  <c r="E29" i="1"/>
  <c r="E30" i="1"/>
  <c r="E31" i="1"/>
  <c r="E32" i="1"/>
  <c r="E33" i="1"/>
  <c r="E7" i="1"/>
  <c r="E8" i="1"/>
  <c r="E9" i="1"/>
  <c r="E10" i="1"/>
  <c r="E11" i="1"/>
  <c r="E14" i="1"/>
  <c r="E6" i="1"/>
  <c r="I24" i="7"/>
  <c r="G24" i="7"/>
  <c r="E24" i="7"/>
  <c r="E23" i="7"/>
  <c r="E18" i="7"/>
  <c r="E15" i="7"/>
  <c r="E9" i="7"/>
  <c r="I23" i="7"/>
  <c r="I22" i="7"/>
  <c r="I21" i="7"/>
  <c r="I20" i="7"/>
  <c r="I19" i="7"/>
  <c r="G22" i="7"/>
  <c r="G23" i="7"/>
  <c r="G21" i="7"/>
  <c r="G20" i="7"/>
  <c r="G19" i="7"/>
  <c r="G15" i="7"/>
  <c r="I15" i="7"/>
  <c r="G9" i="7"/>
  <c r="I9" i="7"/>
  <c r="E13" i="7"/>
  <c r="E22" i="7"/>
  <c r="E12" i="7"/>
  <c r="E7" i="7"/>
  <c r="E10" i="7"/>
  <c r="D15" i="7"/>
  <c r="I6" i="7"/>
  <c r="G6" i="7"/>
  <c r="I7" i="7"/>
  <c r="I8" i="7"/>
  <c r="I16" i="7"/>
  <c r="G8" i="7"/>
  <c r="G7" i="7"/>
  <c r="E6" i="7"/>
  <c r="E16" i="7"/>
  <c r="E8" i="7"/>
  <c r="D12" i="7"/>
  <c r="D11" i="7"/>
  <c r="I13" i="7"/>
  <c r="I12" i="7"/>
  <c r="I14" i="7"/>
  <c r="I10" i="7"/>
  <c r="I11" i="7"/>
  <c r="I17" i="7"/>
  <c r="G13" i="7"/>
  <c r="G10" i="7"/>
  <c r="G12" i="7"/>
  <c r="G11" i="7"/>
  <c r="G16" i="7"/>
  <c r="G14" i="7"/>
  <c r="G17" i="7"/>
  <c r="E17" i="7"/>
  <c r="E11" i="7"/>
  <c r="E21" i="7"/>
  <c r="E20" i="7"/>
  <c r="E14" i="7"/>
  <c r="E19" i="7"/>
  <c r="I5" i="7"/>
  <c r="G5" i="7"/>
  <c r="E5" i="7"/>
  <c r="C3" i="12" l="1"/>
  <c r="D16" i="13" s="1"/>
  <c r="C3" i="11"/>
  <c r="D18" i="13" s="1"/>
  <c r="D13" i="1"/>
  <c r="D11" i="13" s="1"/>
  <c r="F12" i="7"/>
  <c r="D26" i="1"/>
  <c r="D12" i="13" s="1"/>
  <c r="C5" i="10"/>
  <c r="D14" i="13" s="1"/>
  <c r="C3" i="15"/>
  <c r="D20" i="13" s="1"/>
  <c r="D5" i="1"/>
  <c r="D10" i="13" s="1"/>
  <c r="H11" i="7"/>
  <c r="F15" i="7"/>
  <c r="D5" i="7"/>
  <c r="J5" i="7" s="1"/>
  <c r="D14" i="7"/>
  <c r="J14" i="7" s="1"/>
  <c r="D9" i="7"/>
  <c r="F9" i="7" s="1"/>
  <c r="D22" i="7"/>
  <c r="F22" i="7" s="1"/>
  <c r="D7" i="7"/>
  <c r="H7" i="7" s="1"/>
  <c r="D13" i="7"/>
  <c r="F13" i="7" s="1"/>
  <c r="D6" i="7"/>
  <c r="J6" i="7" s="1"/>
  <c r="D8" i="7"/>
  <c r="J8" i="7" s="1"/>
  <c r="D17" i="7"/>
  <c r="J17" i="7" s="1"/>
  <c r="D23" i="7"/>
  <c r="H23" i="7" s="1"/>
  <c r="D19" i="7"/>
  <c r="F19" i="7" s="1"/>
  <c r="D24" i="7"/>
  <c r="H24" i="7" s="1"/>
  <c r="H15" i="7"/>
  <c r="D21" i="7"/>
  <c r="J21" i="7" s="1"/>
  <c r="D20" i="7"/>
  <c r="H20" i="7" s="1"/>
  <c r="D16" i="7"/>
  <c r="J16" i="7" s="1"/>
  <c r="D10" i="7"/>
  <c r="F10" i="7" s="1"/>
  <c r="D18" i="7"/>
  <c r="F18" i="7" s="1"/>
  <c r="J12" i="7"/>
  <c r="H12" i="7"/>
  <c r="J11" i="7"/>
  <c r="F11" i="7"/>
  <c r="J15" i="7"/>
  <c r="I18" i="7"/>
  <c r="G18" i="7"/>
  <c r="E10" i="13" l="1"/>
  <c r="E12" i="13"/>
  <c r="E11" i="13"/>
  <c r="H13" i="7"/>
  <c r="F23" i="7"/>
  <c r="H6" i="7"/>
  <c r="H5" i="7"/>
  <c r="J18" i="7"/>
  <c r="H21" i="7"/>
  <c r="F21" i="7"/>
  <c r="J13" i="7"/>
  <c r="J23" i="7"/>
  <c r="H14" i="7"/>
  <c r="H18" i="7"/>
  <c r="F14" i="7"/>
  <c r="F5" i="7"/>
  <c r="H19" i="7"/>
  <c r="J22" i="7"/>
  <c r="F6" i="7"/>
  <c r="J19" i="7"/>
  <c r="J9" i="7"/>
  <c r="H9" i="7"/>
  <c r="K11" i="7"/>
  <c r="H22" i="7"/>
  <c r="F16" i="7"/>
  <c r="F24" i="7"/>
  <c r="F8" i="7"/>
  <c r="F17" i="7"/>
  <c r="K15" i="7"/>
  <c r="K12" i="7"/>
  <c r="J7" i="7"/>
  <c r="H17" i="7"/>
  <c r="K17" i="7" s="1"/>
  <c r="F7" i="7"/>
  <c r="J10" i="7"/>
  <c r="H8" i="7"/>
  <c r="H10" i="7"/>
  <c r="J24" i="7"/>
  <c r="H16" i="7"/>
  <c r="J20" i="7"/>
  <c r="F20" i="7"/>
  <c r="K23" i="7" l="1"/>
  <c r="K6" i="7"/>
  <c r="K5" i="7"/>
  <c r="K13" i="7"/>
  <c r="K18" i="7"/>
  <c r="K21" i="7"/>
  <c r="K22" i="7"/>
  <c r="K14" i="7"/>
  <c r="K7" i="7"/>
  <c r="K19" i="7"/>
  <c r="K9" i="7"/>
  <c r="K25" i="7" s="1"/>
  <c r="K16" i="7"/>
  <c r="K24" i="7"/>
  <c r="K8" i="7"/>
  <c r="K10" i="7"/>
  <c r="K20" i="7"/>
</calcChain>
</file>

<file path=xl/sharedStrings.xml><?xml version="1.0" encoding="utf-8"?>
<sst xmlns="http://schemas.openxmlformats.org/spreadsheetml/2006/main" count="344" uniqueCount="257">
  <si>
    <t>Voortgang</t>
  </si>
  <si>
    <t>Link naar planning</t>
  </si>
  <si>
    <t>Link naar actie en besluitenlijst</t>
  </si>
  <si>
    <t>Link naar sprint</t>
  </si>
  <si>
    <t>Link naar foto's project</t>
  </si>
  <si>
    <t>Team (namen): Bart, Tom, Daunte, Ryan</t>
  </si>
  <si>
    <t>Gewicht</t>
  </si>
  <si>
    <t>Kennis</t>
  </si>
  <si>
    <t>Cijfer Magister</t>
  </si>
  <si>
    <t xml:space="preserve">Hybride en elektrische aandrijfsystemen herkennen en benoemen </t>
  </si>
  <si>
    <t>Veilig werken aan hybride en elektrische voertuigen</t>
  </si>
  <si>
    <t>Laden van hybride en elektrische voertuigen</t>
  </si>
  <si>
    <t>Werkhouding</t>
  </si>
  <si>
    <t>Vaardigheden</t>
  </si>
  <si>
    <t>Loopbaanontwikkeling</t>
  </si>
  <si>
    <t>Maken</t>
  </si>
  <si>
    <t>Home</t>
  </si>
  <si>
    <t>Categorie</t>
  </si>
  <si>
    <t>Eigenaar</t>
  </si>
  <si>
    <t>Datum</t>
  </si>
  <si>
    <t>Omschrijving</t>
  </si>
  <si>
    <t>Sprintweek</t>
  </si>
  <si>
    <t>Projectplanner</t>
  </si>
  <si>
    <t>Selecteer rechts een periode om te markeren.  Een legenda met een beschrijving van de grafiek volgt.</t>
  </si>
  <si>
    <t xml:space="preserve"> Markering van periode:</t>
  </si>
  <si>
    <t>Duur van planning</t>
  </si>
  <si>
    <t>Werkelijke begindatum</t>
  </si>
  <si>
    <r>
      <rPr>
        <sz val="12"/>
        <color theme="1" tint="0.24994659260841701"/>
        <rFont val="Calibri"/>
        <family val="2"/>
      </rPr>
      <t>%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 tint="0.24994659260841701"/>
        <rFont val="Calibri"/>
        <family val="2"/>
      </rPr>
      <t>compleet</t>
    </r>
  </si>
  <si>
    <r>
      <rPr>
        <sz val="12"/>
        <color theme="1" tint="0.24994659260841701"/>
        <rFont val="Calibri"/>
        <family val="2"/>
      </rPr>
      <t>Werkelijk (buiten planning</t>
    </r>
    <r>
      <rPr>
        <sz val="11"/>
        <color theme="1"/>
        <rFont val="Calibri"/>
        <family val="2"/>
        <scheme val="min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</si>
  <si>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 tint="0.24994659260841701"/>
        <rFont val="Calibri"/>
        <family val="2"/>
      </rPr>
      <t>Voltooid (buiten planning)</t>
    </r>
  </si>
  <si>
    <t>ACTIVITEIT</t>
  </si>
  <si>
    <t>BEGIN VAN PLANNING</t>
  </si>
  <si>
    <t>DUUR VAN PLANNING</t>
  </si>
  <si>
    <t>WERKELIJKE BEGINDATUM</t>
  </si>
  <si>
    <t>WERKELIJKE DUUR</t>
  </si>
  <si>
    <t>PERCENTAGE VOLTOOID</t>
  </si>
  <si>
    <t>PERIODEN</t>
  </si>
  <si>
    <t>Activiteit 01</t>
  </si>
  <si>
    <t>Activiteit 02</t>
  </si>
  <si>
    <t>Activiteit 03</t>
  </si>
  <si>
    <t>Activiteit 04</t>
  </si>
  <si>
    <t>Activiteit 05</t>
  </si>
  <si>
    <t>Activiteit 06</t>
  </si>
  <si>
    <t>Activiteit 07</t>
  </si>
  <si>
    <t>Activiteit 08</t>
  </si>
  <si>
    <t>Activiteit 09</t>
  </si>
  <si>
    <t>Activiteit 10</t>
  </si>
  <si>
    <t>Activiteit 11</t>
  </si>
  <si>
    <t>Activiteit 12</t>
  </si>
  <si>
    <t>Activiteit 13</t>
  </si>
  <si>
    <t>Activiteit 14</t>
  </si>
  <si>
    <t>Activiteit 15</t>
  </si>
  <si>
    <t>Activiteit 16</t>
  </si>
  <si>
    <t>Activiteit 17</t>
  </si>
  <si>
    <t>Activiteit 18</t>
  </si>
  <si>
    <t>Activiteit 19</t>
  </si>
  <si>
    <t>Activiteit 20</t>
  </si>
  <si>
    <t>Activiteit 21</t>
  </si>
  <si>
    <t>Activiteit 22</t>
  </si>
  <si>
    <t>Activiteit 23</t>
  </si>
  <si>
    <t>Activiteit 24</t>
  </si>
  <si>
    <t>Activiteit 25</t>
  </si>
  <si>
    <t>Activiteit 26</t>
  </si>
  <si>
    <t>Beoordeling</t>
  </si>
  <si>
    <t>Verschillende aandrijfsystemen voor hybride- en elektrische voertuigen herkennen en benoemen. Het gaat hier om: PHEV, EREV, BEV en FCEV.</t>
  </si>
  <si>
    <t>Leeg</t>
  </si>
  <si>
    <t>Bij een leermodel of compleet voertuigen de componenten van hybride en elektrische aandrijfsystemen herkennen, benoemen en de functie kunnen omschrijven. Het gaat hier om: inverter, converter, elektromotor/generator, HVbatterij, HV-kabels interne lader, laadaansluiting, hoogspanningsverwarming, elektrische airconditioner compressor, brandstofcel, waterstoftanks.</t>
  </si>
  <si>
    <t>Van een FCEV de werking omschrijven.</t>
  </si>
  <si>
    <t xml:space="preserve">De opbouw van een elektromotor/generator benoemen en het werkingsprincipe omschrijven. Het gaat hier om: rotor, stator, koppeling. </t>
  </si>
  <si>
    <t>De HV-aansluitingen van de componenten van een BEV schematisch kunnen tekenen.</t>
  </si>
  <si>
    <t>De veiligheidslijn van een BEV schematisch kunnen tekenen en de functie van de veiligheidslijn kunnen benoemen.</t>
  </si>
  <si>
    <t>De risico’s benoemen bij het werken aan hybride- en elektrische voertuigen.</t>
  </si>
  <si>
    <t>De verschillende waarschuwingsstickers herkennen en de betekenis benoemen.</t>
  </si>
  <si>
    <t>De veiligheidseisen benoemen voor het werken aan elektrische voertuigen.</t>
  </si>
  <si>
    <t>In een practicum of leermodel de stappen uitvoeren om een voertuig spanningsvrij te schakelen (LET OP: Uitsluitend in een practicumopstelling waarbij geen hoogspanning aanwezig is).</t>
  </si>
  <si>
    <t>De verschillende gereedschappen en PBM’s benoemen voor het werken aan elektrische voertuigen. Het gaat hier o.a. om: de Duspol en de Megger).</t>
  </si>
  <si>
    <t>Gereedschappen en PBM’s op een juiste manier inzetten bij het spanningsvrij schakelen van een voertuig (LET OP: Uitsluitend in een practicumopstelling waarbij geen hoogspanning aanwezig is).</t>
  </si>
  <si>
    <t>Een practicummodel van een brandstofcelaandrijving opbouwen en de werking verklaren.</t>
  </si>
  <si>
    <t>Van een EV de voertuiggegevens uitlezen met behulp van diagnose apparatuur.</t>
  </si>
  <si>
    <t>Controle metingen uitvoeren aan een veiligheidslijn van een elektrisch voertuig (LET OP: Uitsluitend in een practicumopstelling of gesimuleerde opstelling waarbij geen hoogspanning aanwezig is).</t>
  </si>
  <si>
    <t>Metingen verrichten aan spanningsloze componenten. Het gaat hier o.a. om: de elektromotor, de aircocompressor en de HV-kabels.</t>
  </si>
  <si>
    <t>Toepassingen noemen van AR/VR. Het gaat hier o.a. om de uitvoering van onderhoud met ondersteuning op afstand mogelijk te kunnen maken.</t>
  </si>
  <si>
    <t>Benoemen welke hybride- of elektrische voertuigen extern kunnen worden geladen.</t>
  </si>
  <si>
    <t>Verschillende connectoren om een voertuig te laden herkennen en benoemen.</t>
  </si>
  <si>
    <t>Verschillende connectoren om een voertuig op te laden herkennen en benoemen en de functie van de verschillende aansluitingen omschrijven.</t>
  </si>
  <si>
    <t>Bij een gegeven accucapaciteit en het laadvermogen de laadtijd berekenen.</t>
  </si>
  <si>
    <t>Bij een gegeven laadvermogen en energieverbruik de laadsnelheid berekenen.</t>
  </si>
  <si>
    <t>Verschillende laadvoorzieningen herkennen en benoemen. Het gaat hier o.a. om oplaadpaal voor thuis, publiek laadpunt, snellaadpaal en inductieladen.</t>
  </si>
  <si>
    <t xml:space="preserve">Een elektrisch voertuig laden bij verschillende laadvoorzieningen. </t>
  </si>
  <si>
    <t>cheese</t>
  </si>
  <si>
    <t>Lesgroep dvm4k.elvt1 (19)</t>
  </si>
  <si>
    <t>ED</t>
  </si>
  <si>
    <t/>
  </si>
  <si>
    <t>Docent % inzet</t>
  </si>
  <si>
    <t>Docent % cijfer</t>
  </si>
  <si>
    <t>Cijfer inzet</t>
  </si>
  <si>
    <t>P4-1 Hybride en elektrische aandrijfsystemen herkennen en benoemen</t>
  </si>
  <si>
    <t>Cijfer P4-1</t>
  </si>
  <si>
    <t>P4-2 Veilig werken aan hybride en elektrische voertuigen</t>
  </si>
  <si>
    <t>Cijfer P4-2</t>
  </si>
  <si>
    <t>T4-1 Laden van hybride en elektrische voertuigen</t>
  </si>
  <si>
    <t>Cijfer T4-1</t>
  </si>
  <si>
    <t>Eindcijfer totaal</t>
  </si>
  <si>
    <t>elektrische voertuigen</t>
  </si>
  <si>
    <t>SE</t>
  </si>
  <si>
    <t>Weegfactor</t>
  </si>
  <si>
    <t>Senn van Asten</t>
  </si>
  <si>
    <t>Joep van den Berg</t>
  </si>
  <si>
    <t>Mike Boogers</t>
  </si>
  <si>
    <t>Huub Bruggeling</t>
  </si>
  <si>
    <t>Boris Claeys</t>
  </si>
  <si>
    <t>Sem Coolen</t>
  </si>
  <si>
    <t>Thymen Dingemans</t>
  </si>
  <si>
    <t>Siem van Hooft</t>
  </si>
  <si>
    <t>Ruben Hora</t>
  </si>
  <si>
    <t>Vigo Kosters</t>
  </si>
  <si>
    <t>Michiel Kuit</t>
  </si>
  <si>
    <t>Mayro Maton</t>
  </si>
  <si>
    <t>Arjan Mohmand</t>
  </si>
  <si>
    <t>Willem de Niet</t>
  </si>
  <si>
    <t>Bob Paradé</t>
  </si>
  <si>
    <t>Noah Wonnink</t>
  </si>
  <si>
    <t>Sociaal handelen</t>
  </si>
  <si>
    <t>Uitstekend</t>
  </si>
  <si>
    <t>De leerling gaat passend om met mensen en situaties tijdens het uitvoeren van praktijkgerichte opdrachten voor externe opdrachtgevers.</t>
  </si>
  <si>
    <t>Het gaat hierbij om:</t>
  </si>
  <si>
    <t>• inleven in emoties, situaties en belevingswereld van anderen;</t>
  </si>
  <si>
    <t>• uitdrukken van gedachten, gevoelens en ervaringen;</t>
  </si>
  <si>
    <t>• afstemmen van handelen op mensen en situaties;</t>
  </si>
  <si>
    <t>• bijdragen aan een veilig klimaat en een taakgerichte werksfeer.</t>
  </si>
  <si>
    <t>Samenwerken</t>
  </si>
  <si>
    <t>De leerling werkt samen aan het realiseren van een gemeenschappelijk doel tijdens het uitvoeren van praktijkgerichte opdrachten voor externe opdrachtgevers.</t>
  </si>
  <si>
    <t>• organiseren van samenwerking;</t>
  </si>
  <si>
    <t>• voeren van een dialoog;</t>
  </si>
  <si>
    <t>• ondersteunen van anderen in de samenwerking;</t>
  </si>
  <si>
    <t>• geven, ontvangen en verwerken van feedback.</t>
  </si>
  <si>
    <t>Taalvaardigheden</t>
  </si>
  <si>
    <t>De leerling gebruikt doelgericht taalvaardigheden tijdens het uitvoeren van praktijkgerichte opdrachten voor externe opdrachtgevers.</t>
  </si>
  <si>
    <t>• afstemmen van taal op doel, gesprekspartner en context;</t>
  </si>
  <si>
    <t>• mondeling en schriftelijk presenteren van zichzelf en het eigen werk.</t>
  </si>
  <si>
    <t>Rekenvaardigheden</t>
  </si>
  <si>
    <t>De leerling gebruikt doelgericht rekenvaardigheden tijdens het uitvoeren van praktijkgerichte opdrachten voor externe opdrachtgevers.</t>
  </si>
  <si>
    <t>• uitvoeren van berekeningen in de context;</t>
  </si>
  <si>
    <t>• interpreteren van grafieken, tabellen en diagrammen.</t>
  </si>
  <si>
    <t>Digitale vaardigheden</t>
  </si>
  <si>
    <t>De leerling gebruikt op een verantwoorde manier digitale technologie tijdens het uitvoeren van praktijkgerichte opdrachten voor externe opdrachtgevers.</t>
  </si>
  <si>
    <t>• kiezen van passende hardware en software;</t>
  </si>
  <si>
    <t>• delen van data, informatie en digitale content met bron- en naamsvermelding;</t>
  </si>
  <si>
    <t>• beschermen van persoonlijke gegevens en privacy in digitale omgevingen.</t>
  </si>
  <si>
    <t>Analytische denkvaardigheden</t>
  </si>
  <si>
    <t>De leerling gebruikt analytische denkvaardigheden om tot een oplossing te komen tijdens het uitvoeren van praktijkgerichte opdrachten voor externe opdrachtgevers.</t>
  </si>
  <si>
    <t>• selecteren, vergelijken en ordenen;</t>
  </si>
  <si>
    <t>• onderscheiden van hoofd- en bijzaken;</t>
  </si>
  <si>
    <t>• benoemen van overeenkomsten en verschillen;</t>
  </si>
  <si>
    <t>• benoemen van oorzaken en gevolgen;</t>
  </si>
  <si>
    <t>• gebruiken van structuren en schema’s.</t>
  </si>
  <si>
    <t>Kritische denkvaardigheden</t>
  </si>
  <si>
    <t>De leerling gebruikt kritische denkvaardigheden om tot een oordeel te komen tijdens het uitvoeren van praktijkgerichte opdrachten voor externe opdrachtgevers.</t>
  </si>
  <si>
    <t>• onderscheiden van verschillende perspectieven;</t>
  </si>
  <si>
    <t>• wegen van betekenissen, belangen, waarden en overtuigingen;</t>
  </si>
  <si>
    <t>• innemen van een standpunt op basis van informatie en argumenten.</t>
  </si>
  <si>
    <t>Creatieve denkvaardigheden</t>
  </si>
  <si>
    <t>De leerling gebruikt creatieve denkvaardigheden om tot nieuwe ideeën te komen tijdens het uitvoeren van praktijkgerichte opdrachten voor externe opdrachtgevers.</t>
  </si>
  <si>
    <t>• experimenteren met materialen en middelen;</t>
  </si>
  <si>
    <t>• genereren van inzichten, verbanden en oplossingen;</t>
  </si>
  <si>
    <t>• gebruiken van technieken die divergerend en convergerend denken ondersteunen.</t>
  </si>
  <si>
    <t>Onderzoeken</t>
  </si>
  <si>
    <t>De leerling onderzoekt vraagstukken ten dienste van het uitvoeren van praktijkgerichte opdrachten voor externe opdrachtgevers.</t>
  </si>
  <si>
    <t>• stellen van een onderzoeksvraag;</t>
  </si>
  <si>
    <t>• verzamelen van informatie;</t>
  </si>
  <si>
    <t>• wegen van informatie op betrouwbaarheid en bruikbaarheid;</t>
  </si>
  <si>
    <t>• beantwoorden van een onderzoeksvraag;</t>
  </si>
  <si>
    <t>• bepalen van vervolgstappen op basis van een onderzoeksresultaat.</t>
  </si>
  <si>
    <t>Link naar design Circle</t>
  </si>
  <si>
    <t>Ontwerpen van een product</t>
  </si>
  <si>
    <t>De leerling ontwerpt een innovatief product.</t>
  </si>
  <si>
    <t>• genereren van ideeën en schetsen, rekening houdend met het programma van eisen;</t>
  </si>
  <si>
    <t>• beoordelen of ideeën en schetsen passen bij het programma van eisen;</t>
  </si>
  <si>
    <t>• onderbouwen van de keuze voor één idee en schets;</t>
  </si>
  <si>
    <t>• omzetten van het gekozen idee naar een concept;</t>
  </si>
  <si>
    <t>• visualiseren van het concept in een CAD-tekening.</t>
  </si>
  <si>
    <t>Maken van een product</t>
  </si>
  <si>
    <t>De leerling maakt een functioneel product.</t>
  </si>
  <si>
    <t>• opstellen van een plan van aanpak op basis van een ontwerp;</t>
  </si>
  <si>
    <t>• verzamelen van duurzame materialen en gereedschappen;</t>
  </si>
  <si>
    <t>• uitvoeren volgens het plan van aanpak en een werktekening, gebruikmakend van persoonlijke beschermingsmiddelen;</t>
  </si>
  <si>
    <t>• testen en bijstellen van het product op basis van het programma van eisen.</t>
  </si>
  <si>
    <t>Adviseren over oplossingen</t>
  </si>
  <si>
    <t>Doelzin: De leerling adviseert over duurzame technische oplossingen.</t>
  </si>
  <si>
    <t>• genereren van ideeën op basis van marktonderzoek;</t>
  </si>
  <si>
    <t>• omzetten van ideeën naar technische oplossingen;</t>
  </si>
  <si>
    <t>• beoordelen van technische oplossingen op basis van financiële haalbaarheid en duurzaamheid;</t>
  </si>
  <si>
    <t>• presenteren van verschillende technische oplossingen.</t>
  </si>
  <si>
    <t>Organiseren van een proces</t>
  </si>
  <si>
    <t>De leerling organiseert een logistiek proces.</t>
  </si>
  <si>
    <t>• inventariseren van de doelstelling aan de hand van een behoeftenonderzoek;</t>
  </si>
  <si>
    <t>• genereren van ideeën, rekening houdend met financiële en organisatorische haalbaarheid en duurzaamheid;</t>
  </si>
  <si>
    <t>• omzetten van ideeën naar logistieke oplossingen;</t>
  </si>
  <si>
    <t>• opstellen van een kostenoverzicht;</t>
  </si>
  <si>
    <t>• opstellen van een logistieke planning.</t>
  </si>
  <si>
    <t>Monteren van elementen</t>
  </si>
  <si>
    <t>De leerling monteert bouwelementen.</t>
  </si>
  <si>
    <t>• verzamelen van bouwelementen en gereedschappen;</t>
  </si>
  <si>
    <t>• koppelen van bouwelementen volgens een montagetekening, rekening houdend met veiligheidsvoorschriften;</t>
  </si>
  <si>
    <t>• evalueren van de uitgevoerde montage.</t>
  </si>
  <si>
    <t>Onderhouden van een installatie</t>
  </si>
  <si>
    <t>De leerling onderhoudt een deel van een technische installatie.</t>
  </si>
  <si>
    <t>• inspecteren van de huidige situatie;</t>
  </si>
  <si>
    <t>• signaleren van storingen en defecten;</t>
  </si>
  <si>
    <t>• vaststellen van de te volgen procedure;</t>
  </si>
  <si>
    <t>• afstellen en inregelen van onderdelen;</t>
  </si>
  <si>
    <t>• evalueren van de uitgevoerde procedure.</t>
  </si>
  <si>
    <t>Ontwikkelen van interesses</t>
  </si>
  <si>
    <t>De leerling ontwikkelt eigen interesses door middel van ervaringen met externe opdrachtgevers.</t>
  </si>
  <si>
    <t>Hierbij gaat het om:</t>
  </si>
  <si>
    <t>• oriënteren op de sector, de branche en het werkveld waarin de opdrachtgever werkzaam is;</t>
  </si>
  <si>
    <t>• beschrijven van producten, diensten en doelgroep van de opdrachtgever;</t>
  </si>
  <si>
    <t>• inventariseren van taken en functies binnen de organisatie van de opdrachtgever inclusief de bij die functies behorende opleidingen;</t>
  </si>
  <si>
    <t>• waarderen van ervaringen met externe opdrachtgevers;</t>
  </si>
  <si>
    <t>• verbanden leggen tussen ervaringen en persoonlijke interesses.</t>
  </si>
  <si>
    <t>Ontwikkelen van kwaliteiten</t>
  </si>
  <si>
    <t>De leerling ontwikkelt eigen kwaliteiten door het uitvoeren van praktijkgerichte opdrachten.</t>
  </si>
  <si>
    <t>• evalueren van proces en resultaat;</t>
  </si>
  <si>
    <t>• reflecteren op de eigen bijdrage aan proces en resultaat;</t>
  </si>
  <si>
    <t>• benoemen van de eigen kwaliteiten;</t>
  </si>
  <si>
    <t>• verbanden leggen tussen de eigen kwaliteiten, vervolgopleidingen en toekomst op de arbeidsmarkt;</t>
  </si>
  <si>
    <t>• formuleren van een persoonlijk leerdoel voor verdere ontwikkeling van kwaliteiten.</t>
  </si>
  <si>
    <t>Play your way to knowledge</t>
  </si>
  <si>
    <t>wat is mijn methode en welke visie zit daarachter</t>
  </si>
  <si>
    <t>herinneren</t>
  </si>
  <si>
    <t>Herinneren</t>
  </si>
  <si>
    <t>begrijpen</t>
  </si>
  <si>
    <t>Begrijpen</t>
  </si>
  <si>
    <t>toepassen</t>
  </si>
  <si>
    <t>analyseren</t>
  </si>
  <si>
    <t>evalueren</t>
  </si>
  <si>
    <t>creëren</t>
  </si>
  <si>
    <t>Toepassen</t>
  </si>
  <si>
    <t>Evalueren</t>
  </si>
  <si>
    <t>Analyseren</t>
  </si>
  <si>
    <t>Creëren</t>
  </si>
  <si>
    <t>Code</t>
  </si>
  <si>
    <t>Cijfer</t>
  </si>
  <si>
    <t>U</t>
  </si>
  <si>
    <t>Actie</t>
  </si>
  <si>
    <t>VG</t>
  </si>
  <si>
    <t>Voldoende</t>
  </si>
  <si>
    <t>Besluit</t>
  </si>
  <si>
    <t>Vergevorderd</t>
  </si>
  <si>
    <t>IW</t>
  </si>
  <si>
    <t>In wording</t>
  </si>
  <si>
    <t>NP</t>
  </si>
  <si>
    <t>Niet passend</t>
  </si>
  <si>
    <t>L</t>
  </si>
  <si>
    <t>Ik ben leergierig tijdens de lessen.</t>
  </si>
  <si>
    <t>Ik ben behulpzaam naar mijn teamgenoten toe.</t>
  </si>
  <si>
    <t>Ik neem verantwoordelijkheid voor het bereiken van mijn leerdoelen.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</si>
</sst>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333333"/>
      <name val="Tahoma"/>
      <family val="2"/>
    </font>
    <font>
      <u/>
      <sz val="11"/>
      <color theme="10"/>
      <name val="Calibri"/>
      <family val="2"/>
      <scheme val="minor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1" tint="0.24994659260841701"/>
      <name val="Calibri"/>
      <family val="2"/>
    </font>
    <font>
      <b/>
      <sz val="13"/>
      <color theme="7"/>
      <name val="Calibri Light"/>
      <family val="2"/>
      <scheme val="major"/>
    </font>
    <font>
      <b/>
      <sz val="13"/>
      <color theme="7"/>
      <name val="Calibri"/>
      <family val="2"/>
    </font>
    <font>
      <b/>
      <sz val="42"/>
      <color theme="4" tint="-0.249977111117893"/>
      <name val="Calibri Light"/>
      <family val="2"/>
      <scheme val="major"/>
    </font>
    <font>
      <i/>
      <sz val="11"/>
      <color theme="4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6FFE6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7"/>
      </bottom>
      <diagonal/>
    </border>
  </borders>
  <cellStyleXfs count="22">
    <xf numFmtId="0" fontId="0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center" vertical="center"/>
    </xf>
    <xf numFmtId="0" fontId="10" fillId="0" borderId="0" applyNumberFormat="0" applyFill="0" applyBorder="0" applyProtection="0">
      <alignment vertical="center"/>
    </xf>
    <xf numFmtId="0" fontId="11" fillId="9" borderId="1" applyNumberFormat="0" applyProtection="0">
      <alignment horizontal="left" vertical="center"/>
    </xf>
    <xf numFmtId="1" fontId="12" fillId="9" borderId="1">
      <alignment horizontal="center" vertical="center"/>
    </xf>
    <xf numFmtId="0" fontId="9" fillId="10" borderId="2" applyNumberFormat="0" applyFont="0" applyAlignment="0">
      <alignment horizontal="center"/>
    </xf>
    <xf numFmtId="0" fontId="13" fillId="0" borderId="0" applyNumberFormat="0" applyFill="0" applyBorder="0" applyProtection="0">
      <alignment horizontal="left" vertical="center"/>
    </xf>
    <xf numFmtId="0" fontId="9" fillId="11" borderId="5" applyNumberFormat="0" applyFont="0" applyAlignment="0">
      <alignment horizontal="center"/>
    </xf>
    <xf numFmtId="0" fontId="9" fillId="12" borderId="5" applyNumberFormat="0" applyFont="0" applyAlignment="0">
      <alignment horizontal="center"/>
    </xf>
    <xf numFmtId="0" fontId="9" fillId="13" borderId="5" applyNumberFormat="0" applyFont="0" applyAlignment="0">
      <alignment horizontal="center"/>
    </xf>
    <xf numFmtId="0" fontId="9" fillId="14" borderId="5" applyNumberFormat="0" applyFont="0" applyAlignment="0">
      <alignment horizontal="center"/>
    </xf>
    <xf numFmtId="0" fontId="15" fillId="0" borderId="0" applyFill="0" applyProtection="0">
      <alignment vertical="center"/>
    </xf>
    <xf numFmtId="0" fontId="15" fillId="0" borderId="0" applyFill="0" applyProtection="0">
      <alignment horizontal="center" vertical="center" wrapText="1"/>
    </xf>
    <xf numFmtId="0" fontId="15" fillId="0" borderId="0" applyFill="0" applyProtection="0">
      <alignment horizontal="left"/>
    </xf>
    <xf numFmtId="0" fontId="15" fillId="0" borderId="0" applyFill="0" applyBorder="0" applyProtection="0">
      <alignment horizontal="center" wrapText="1"/>
    </xf>
    <xf numFmtId="3" fontId="15" fillId="0" borderId="7" applyFill="0" applyProtection="0">
      <alignment horizontal="center"/>
    </xf>
    <xf numFmtId="0" fontId="16" fillId="0" borderId="0" applyFill="0" applyBorder="0" applyProtection="0">
      <alignment horizontal="left" wrapText="1"/>
    </xf>
    <xf numFmtId="9" fontId="18" fillId="0" borderId="0" applyFill="0" applyBorder="0" applyProtection="0">
      <alignment horizontal="center" vertical="center"/>
    </xf>
  </cellStyleXfs>
  <cellXfs count="77">
    <xf numFmtId="0" fontId="0" fillId="0" borderId="0" xfId="0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164" fontId="4" fillId="2" borderId="0" xfId="0" applyNumberFormat="1" applyFont="1" applyFill="1"/>
    <xf numFmtId="0" fontId="0" fillId="0" borderId="0" xfId="0" applyAlignment="1">
      <alignment horizontal="left" vertical="top"/>
    </xf>
    <xf numFmtId="0" fontId="4" fillId="3" borderId="0" xfId="0" applyFont="1" applyFill="1"/>
    <xf numFmtId="9" fontId="4" fillId="0" borderId="0" xfId="1" applyFont="1"/>
    <xf numFmtId="164" fontId="3" fillId="0" borderId="0" xfId="0" applyNumberFormat="1" applyFont="1"/>
    <xf numFmtId="9" fontId="4" fillId="0" borderId="0" xfId="0" applyNumberFormat="1" applyFont="1"/>
    <xf numFmtId="164" fontId="3" fillId="3" borderId="0" xfId="0" applyNumberFormat="1" applyFont="1" applyFill="1"/>
    <xf numFmtId="164" fontId="0" fillId="0" borderId="0" xfId="0" applyNumberFormat="1"/>
    <xf numFmtId="0" fontId="6" fillId="0" borderId="0" xfId="0" applyFont="1" applyAlignment="1">
      <alignment vertical="top"/>
    </xf>
    <xf numFmtId="2" fontId="0" fillId="0" borderId="0" xfId="0" applyNumberFormat="1"/>
    <xf numFmtId="0" fontId="0" fillId="4" borderId="0" xfId="0" applyFill="1"/>
    <xf numFmtId="0" fontId="1" fillId="4" borderId="0" xfId="0" applyFont="1" applyFill="1" applyAlignment="1">
      <alignment wrapText="1"/>
    </xf>
    <xf numFmtId="164" fontId="0" fillId="4" borderId="0" xfId="0" applyNumberFormat="1" applyFill="1"/>
    <xf numFmtId="0" fontId="0" fillId="4" borderId="0" xfId="0" applyFill="1" applyAlignment="1">
      <alignment horizontal="left" vertical="top"/>
    </xf>
    <xf numFmtId="49" fontId="1" fillId="5" borderId="0" xfId="0" applyNumberFormat="1" applyFont="1" applyFill="1" applyAlignment="1">
      <alignment wrapText="1"/>
    </xf>
    <xf numFmtId="0" fontId="1" fillId="4" borderId="0" xfId="0" applyFont="1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1" fillId="6" borderId="0" xfId="0" applyFont="1" applyFill="1"/>
    <xf numFmtId="164" fontId="1" fillId="4" borderId="0" xfId="0" applyNumberFormat="1" applyFont="1" applyFill="1" applyAlignment="1">
      <alignment horizontal="left"/>
    </xf>
    <xf numFmtId="164" fontId="1" fillId="6" borderId="0" xfId="0" applyNumberFormat="1" applyFont="1" applyFill="1" applyAlignment="1">
      <alignment horizontal="left"/>
    </xf>
    <xf numFmtId="164" fontId="1" fillId="5" borderId="0" xfId="0" applyNumberFormat="1" applyFont="1" applyFill="1" applyAlignment="1">
      <alignment horizontal="left"/>
    </xf>
    <xf numFmtId="0" fontId="7" fillId="5" borderId="0" xfId="2" applyFill="1"/>
    <xf numFmtId="0" fontId="7" fillId="0" borderId="0" xfId="2" applyFill="1"/>
    <xf numFmtId="0" fontId="0" fillId="7" borderId="0" xfId="0" applyFill="1"/>
    <xf numFmtId="0" fontId="0" fillId="8" borderId="0" xfId="0" applyFill="1"/>
    <xf numFmtId="0" fontId="1" fillId="8" borderId="0" xfId="0" applyFont="1" applyFill="1" applyAlignment="1">
      <alignment wrapText="1"/>
    </xf>
    <xf numFmtId="0" fontId="1" fillId="8" borderId="0" xfId="0" applyFont="1" applyFill="1"/>
    <xf numFmtId="0" fontId="7" fillId="0" borderId="0" xfId="2"/>
    <xf numFmtId="0" fontId="8" fillId="0" borderId="0" xfId="4" applyAlignment="1">
      <alignment horizontal="center"/>
    </xf>
    <xf numFmtId="0" fontId="9" fillId="0" borderId="0" xfId="5" applyAlignment="1">
      <alignment horizontal="center"/>
    </xf>
    <xf numFmtId="0" fontId="9" fillId="0" borderId="0" xfId="5">
      <alignment horizontal="center" vertical="center"/>
    </xf>
    <xf numFmtId="0" fontId="11" fillId="9" borderId="1" xfId="7">
      <alignment horizontal="left" vertical="center"/>
    </xf>
    <xf numFmtId="1" fontId="12" fillId="9" borderId="1" xfId="8">
      <alignment horizontal="center" vertical="center"/>
    </xf>
    <xf numFmtId="0" fontId="0" fillId="10" borderId="2" xfId="9" applyFont="1" applyAlignment="1">
      <alignment horizontal="center"/>
    </xf>
    <xf numFmtId="0" fontId="0" fillId="11" borderId="5" xfId="11" applyFont="1" applyAlignment="1">
      <alignment horizontal="center"/>
    </xf>
    <xf numFmtId="0" fontId="0" fillId="12" borderId="5" xfId="12" applyFont="1" applyAlignment="1">
      <alignment horizontal="center"/>
    </xf>
    <xf numFmtId="0" fontId="0" fillId="13" borderId="5" xfId="13" applyFont="1" applyAlignment="1">
      <alignment horizontal="center"/>
    </xf>
    <xf numFmtId="0" fontId="0" fillId="14" borderId="5" xfId="14" applyFont="1" applyAlignment="1">
      <alignment horizontal="center"/>
    </xf>
    <xf numFmtId="0" fontId="15" fillId="0" borderId="0" xfId="17">
      <alignment horizontal="left"/>
    </xf>
    <xf numFmtId="0" fontId="15" fillId="0" borderId="0" xfId="18">
      <alignment horizontal="center" wrapText="1"/>
    </xf>
    <xf numFmtId="0" fontId="9" fillId="0" borderId="0" xfId="5" applyAlignment="1">
      <alignment horizontal="center" wrapText="1"/>
    </xf>
    <xf numFmtId="0" fontId="9" fillId="0" borderId="0" xfId="5" applyAlignment="1">
      <alignment vertical="center" wrapText="1"/>
    </xf>
    <xf numFmtId="3" fontId="15" fillId="0" borderId="7" xfId="19">
      <alignment horizontal="center"/>
    </xf>
    <xf numFmtId="0" fontId="17" fillId="0" borderId="0" xfId="20" applyFont="1">
      <alignment horizontal="left" wrapText="1"/>
    </xf>
    <xf numFmtId="0" fontId="14" fillId="0" borderId="0" xfId="5" applyFont="1" applyAlignment="1">
      <alignment horizontal="center"/>
    </xf>
    <xf numFmtId="9" fontId="19" fillId="0" borderId="0" xfId="21" applyFont="1">
      <alignment horizontal="center" vertical="center"/>
    </xf>
    <xf numFmtId="0" fontId="14" fillId="0" borderId="0" xfId="5" quotePrefix="1" applyFont="1" applyAlignment="1">
      <alignment horizontal="center"/>
    </xf>
    <xf numFmtId="0" fontId="16" fillId="0" borderId="0" xfId="20">
      <alignment horizontal="left" wrapText="1"/>
    </xf>
    <xf numFmtId="9" fontId="18" fillId="0" borderId="0" xfId="21">
      <alignment horizontal="center" vertical="center"/>
    </xf>
    <xf numFmtId="0" fontId="20" fillId="0" borderId="0" xfId="3" applyFont="1">
      <alignment vertical="center"/>
    </xf>
    <xf numFmtId="0" fontId="20" fillId="0" borderId="0" xfId="4" applyFont="1" applyAlignment="1">
      <alignment horizontal="center"/>
    </xf>
    <xf numFmtId="0" fontId="21" fillId="0" borderId="0" xfId="6" applyFont="1">
      <alignment vertical="center"/>
    </xf>
    <xf numFmtId="0" fontId="7" fillId="0" borderId="0" xfId="2" applyAlignment="1">
      <alignment horizontal="center" vertical="center"/>
    </xf>
    <xf numFmtId="165" fontId="1" fillId="8" borderId="0" xfId="0" applyNumberFormat="1" applyFont="1" applyFill="1" applyAlignment="1">
      <alignment horizontal="left"/>
    </xf>
    <xf numFmtId="0" fontId="0" fillId="15" borderId="0" xfId="0" applyFill="1"/>
    <xf numFmtId="0" fontId="0" fillId="0" borderId="3" xfId="10" applyFont="1" applyBorder="1">
      <alignment horizontal="left" vertical="center"/>
    </xf>
    <xf numFmtId="0" fontId="0" fillId="0" borderId="0" xfId="10" applyFont="1" applyBorder="1">
      <alignment horizontal="left" vertical="center"/>
    </xf>
    <xf numFmtId="0" fontId="15" fillId="0" borderId="0" xfId="15">
      <alignment vertical="center"/>
    </xf>
    <xf numFmtId="0" fontId="15" fillId="0" borderId="7" xfId="15" applyBorder="1">
      <alignment vertical="center"/>
    </xf>
    <xf numFmtId="0" fontId="15" fillId="0" borderId="0" xfId="16">
      <alignment horizontal="center" vertical="center" wrapText="1"/>
    </xf>
    <xf numFmtId="0" fontId="15" fillId="0" borderId="7" xfId="16" applyBorder="1">
      <alignment horizontal="center" vertical="center" wrapText="1"/>
    </xf>
    <xf numFmtId="0" fontId="15" fillId="0" borderId="6" xfId="16" applyBorder="1">
      <alignment horizontal="center" vertical="center" wrapText="1"/>
    </xf>
    <xf numFmtId="0" fontId="14" fillId="0" borderId="3" xfId="10" applyFont="1" applyBorder="1">
      <alignment horizontal="left" vertical="center"/>
    </xf>
    <xf numFmtId="0" fontId="14" fillId="0" borderId="0" xfId="10" applyFont="1">
      <alignment horizontal="left" vertical="center"/>
    </xf>
    <xf numFmtId="0" fontId="14" fillId="0" borderId="4" xfId="10" applyFont="1" applyBorder="1">
      <alignment horizontal="left" vertical="center"/>
    </xf>
    <xf numFmtId="0" fontId="14" fillId="0" borderId="0" xfId="10" applyFont="1" applyBorder="1">
      <alignment horizontal="left" vertical="center"/>
    </xf>
    <xf numFmtId="0" fontId="0" fillId="0" borderId="4" xfId="10" applyFont="1" applyBorder="1">
      <alignment horizontal="left" vertical="center"/>
    </xf>
  </cellXfs>
  <cellStyles count="22">
    <cellStyle name="% voltooid" xfId="12" xr:uid="{E432E197-5090-4CA8-AD23-32F2EEC2F0CA}"/>
    <cellStyle name="Activiteit" xfId="20" xr:uid="{D1685BCC-F0FF-45BF-B613-081346267E17}"/>
    <cellStyle name="Beheer van periodemarkering" xfId="7" xr:uid="{16339C2A-9B76-4349-A181-7DAD741280C8}"/>
    <cellStyle name="Etiket" xfId="10" xr:uid="{DB083120-B7C7-40E5-B90B-8ADE8C66A361}"/>
    <cellStyle name="Hyperlink" xfId="2" builtinId="8"/>
    <cellStyle name="Kop 1 2" xfId="4" xr:uid="{82550A17-7162-447F-BFD9-F6A073FBD2A1}"/>
    <cellStyle name="Kop 2 2" xfId="15" xr:uid="{1571C33B-2186-4161-8225-197BD3F08A83}"/>
    <cellStyle name="Kop 3 2" xfId="16" xr:uid="{1D900B1F-012C-49D5-843C-854F6B902C0A}"/>
    <cellStyle name="Kop 4 2" xfId="17" xr:uid="{1FDEC523-CA0E-4C73-BCBF-23974078B571}"/>
    <cellStyle name="Kopteksten periode" xfId="19" xr:uid="{C479B168-0AE9-4819-8DEB-18ABE69C8BE7}"/>
    <cellStyle name="Kopteksten van project" xfId="18" xr:uid="{65D94986-07CC-428D-83C1-CE1307D08DD4}"/>
    <cellStyle name="Legenda % voltooid (buiten planning)" xfId="14" xr:uid="{DA96B915-0053-4E6E-8EC9-98B565AAECCB}"/>
    <cellStyle name="Legenda planning" xfId="9" xr:uid="{B55606D8-568A-460F-8378-EC1ABD332572}"/>
    <cellStyle name="Legenda werkelijk" xfId="11" xr:uid="{F9765AB3-E30F-4E3F-8AD6-8C5F60892498}"/>
    <cellStyle name="Legenda werkelijk (buiten planning)" xfId="13" xr:uid="{80A5E986-5FF5-4DAF-9326-FD71BA9D58D3}"/>
    <cellStyle name="Percentage voltooid" xfId="21" xr:uid="{CBC6962D-7986-42FD-9408-944E5422C930}"/>
    <cellStyle name="Procent" xfId="1" builtinId="5"/>
    <cellStyle name="Standaard" xfId="0" builtinId="0"/>
    <cellStyle name="Standaard 2" xfId="5" xr:uid="{29DBA5C7-234A-45CA-9572-A03676B8E0EE}"/>
    <cellStyle name="Titel 2" xfId="3" xr:uid="{557E9ADB-0CA6-4B46-93CD-D04F2632BEB6}"/>
    <cellStyle name="Verklarende tekst 2" xfId="6" xr:uid="{A0863122-AF1E-4B3A-8F5F-E0021B307523}"/>
    <cellStyle name="Waarde periode" xfId="8" xr:uid="{03D18E77-FA00-41A4-A861-CD4F2616D8EA}"/>
  </cellStyles>
  <dxfs count="10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57150</xdr:rowOff>
    </xdr:from>
    <xdr:to>
      <xdr:col>5</xdr:col>
      <xdr:colOff>292031</xdr:colOff>
      <xdr:row>22</xdr:row>
      <xdr:rowOff>19050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B764FA9-FCC8-9123-E3DF-2704E6469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47650"/>
          <a:ext cx="4266265" cy="3962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ntt-projectplanne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planne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2815F-23FD-41FF-8494-E1F6F7F92DF1}">
  <dimension ref="B1:E20"/>
  <sheetViews>
    <sheetView showGridLines="0" workbookViewId="0">
      <pane ySplit="8" topLeftCell="A9" activePane="bottomLeft" state="frozen"/>
      <selection pane="bottomLeft" activeCell="C14" sqref="C14"/>
    </sheetView>
  </sheetViews>
  <sheetFormatPr defaultRowHeight="15" x14ac:dyDescent="0.25"/>
  <cols>
    <col min="1" max="1" width="1.85546875" customWidth="1"/>
    <col min="2" max="2" width="8.42578125" bestFit="1" customWidth="1"/>
    <col min="3" max="3" width="60.28515625" customWidth="1"/>
    <col min="4" max="4" width="49.42578125" customWidth="1"/>
    <col min="5" max="5" width="14.28515625" bestFit="1" customWidth="1"/>
  </cols>
  <sheetData>
    <row r="1" spans="2:5" ht="3.6" customHeight="1" x14ac:dyDescent="0.25"/>
    <row r="2" spans="2:5" x14ac:dyDescent="0.25">
      <c r="B2" s="34"/>
      <c r="C2" s="36" t="s">
        <v>0</v>
      </c>
      <c r="D2" s="36" t="s">
        <v>1</v>
      </c>
      <c r="E2" s="34"/>
    </row>
    <row r="3" spans="2:5" x14ac:dyDescent="0.25">
      <c r="B3" s="34"/>
      <c r="C3" s="36"/>
      <c r="D3" s="36" t="s">
        <v>2</v>
      </c>
      <c r="E3" s="34"/>
    </row>
    <row r="4" spans="2:5" x14ac:dyDescent="0.25">
      <c r="B4" s="34"/>
      <c r="C4" s="36"/>
      <c r="D4" s="36" t="s">
        <v>3</v>
      </c>
      <c r="E4" s="34"/>
    </row>
    <row r="5" spans="2:5" x14ac:dyDescent="0.25">
      <c r="B5" s="34"/>
      <c r="C5" s="36"/>
      <c r="D5" s="36" t="s">
        <v>4</v>
      </c>
      <c r="E5" s="34"/>
    </row>
    <row r="7" spans="2:5" x14ac:dyDescent="0.25">
      <c r="B7" s="34"/>
      <c r="C7" s="36" t="s">
        <v>5</v>
      </c>
      <c r="D7" s="63">
        <f ca="1">TODAY()</f>
        <v>45466</v>
      </c>
      <c r="E7" s="34"/>
    </row>
    <row r="9" spans="2:5" x14ac:dyDescent="0.25">
      <c r="B9" s="23" t="s">
        <v>6</v>
      </c>
      <c r="C9" s="23" t="s">
        <v>7</v>
      </c>
      <c r="D9" s="23"/>
      <c r="E9" s="23" t="s">
        <v>8</v>
      </c>
    </row>
    <row r="10" spans="2:5" ht="30" x14ac:dyDescent="0.25">
      <c r="B10" s="36">
        <v>0.2</v>
      </c>
      <c r="C10" s="35" t="s">
        <v>9</v>
      </c>
      <c r="D10" s="36">
        <f>Kennis!D5</f>
        <v>1</v>
      </c>
      <c r="E10" s="36">
        <f>((D10*B10)+($D$14*$B$14)+($D$16*$B$16)+($D$18*$B$18)+($D$20*$B$20))</f>
        <v>1</v>
      </c>
    </row>
    <row r="11" spans="2:5" x14ac:dyDescent="0.25">
      <c r="B11" s="36">
        <v>0.2</v>
      </c>
      <c r="C11" s="35" t="s">
        <v>10</v>
      </c>
      <c r="D11" s="36">
        <f>Kennis!D13</f>
        <v>1</v>
      </c>
      <c r="E11" s="36">
        <f>((D11*B11)+($D$14*$B$14)+($D$16*$B$16)+($D$18*$B$18)+($D$20*$B$20))</f>
        <v>1</v>
      </c>
    </row>
    <row r="12" spans="2:5" x14ac:dyDescent="0.25">
      <c r="B12" s="36">
        <v>0.2</v>
      </c>
      <c r="C12" s="35" t="s">
        <v>11</v>
      </c>
      <c r="D12" s="36">
        <f>Kennis!D26</f>
        <v>1</v>
      </c>
      <c r="E12" s="36">
        <f>((D12*B12)+($D$14*$B$14)+($D$16*$B$16)+($D$18*$B$18)+($D$20*$B$20))</f>
        <v>1</v>
      </c>
    </row>
    <row r="13" spans="2:5" x14ac:dyDescent="0.25">
      <c r="D13" s="4"/>
      <c r="E13" s="4"/>
    </row>
    <row r="14" spans="2:5" x14ac:dyDescent="0.25">
      <c r="B14" s="23">
        <v>0.2</v>
      </c>
      <c r="C14" s="23" t="s">
        <v>12</v>
      </c>
      <c r="D14" s="23">
        <f>Werkhouding!C5</f>
        <v>1</v>
      </c>
      <c r="E14" s="23"/>
    </row>
    <row r="15" spans="2:5" x14ac:dyDescent="0.25">
      <c r="D15" s="4"/>
      <c r="E15" s="4"/>
    </row>
    <row r="16" spans="2:5" x14ac:dyDescent="0.25">
      <c r="B16" s="23">
        <v>0.2</v>
      </c>
      <c r="C16" s="23" t="s">
        <v>13</v>
      </c>
      <c r="D16" s="23">
        <f>Vaardigheden!C3</f>
        <v>1</v>
      </c>
      <c r="E16" s="23"/>
    </row>
    <row r="17" spans="2:5" x14ac:dyDescent="0.25">
      <c r="D17" s="4"/>
      <c r="E17" s="4"/>
    </row>
    <row r="18" spans="2:5" x14ac:dyDescent="0.25">
      <c r="B18" s="23">
        <v>0.2</v>
      </c>
      <c r="C18" s="23" t="s">
        <v>14</v>
      </c>
      <c r="D18" s="23">
        <f>LOB!C3</f>
        <v>1</v>
      </c>
      <c r="E18" s="23"/>
    </row>
    <row r="19" spans="2:5" x14ac:dyDescent="0.25">
      <c r="D19" s="4"/>
      <c r="E19" s="4"/>
    </row>
    <row r="20" spans="2:5" x14ac:dyDescent="0.25">
      <c r="B20" s="23">
        <v>0.2</v>
      </c>
      <c r="C20" s="23" t="s">
        <v>15</v>
      </c>
      <c r="D20" s="23">
        <f>Maken!C3</f>
        <v>1</v>
      </c>
      <c r="E20" s="23"/>
    </row>
  </sheetData>
  <hyperlinks>
    <hyperlink ref="C9" location="Kennis!A1" display="Kennis" xr:uid="{6C950330-F04B-4425-B019-4BBA4EB4B428}"/>
    <hyperlink ref="C14" location="Werkhouding!A1" display="Werkhouding" xr:uid="{CCF7841C-5C49-48EE-B895-F137B888C609}"/>
    <hyperlink ref="C16" location="Vaardigheden!A1" display="Vaardigheden" xr:uid="{74EC3C82-A1E0-4B71-847E-89BFA014C84E}"/>
    <hyperlink ref="C18" location="LOB!A1" display="Loopbaanontwikkeling" xr:uid="{1639CB15-07FE-4D50-A895-AC4EE23A5834}"/>
    <hyperlink ref="C20" location="Maken!A1" display="Maken" xr:uid="{064C957A-4C23-422D-9E91-EA1368E0FF72}"/>
    <hyperlink ref="D2" location="Projectplanner!A1" display="Link naar planning" xr:uid="{DC38B089-BE89-404B-90D0-BCF7C6B86B2C}"/>
    <hyperlink ref="D3" location="'Actie en besluitenlijst'!A1" display="Link Naar Actie en Besluitenlijst" xr:uid="{F6498D2A-66F0-452D-A2CF-EE79FB493260}"/>
    <hyperlink ref="D5" location="'Foto''s project'!A1" display="Link Naar foto's project" xr:uid="{482B0646-23E9-4B7F-8C7F-26E9F52F1A78}"/>
    <hyperlink ref="D4" location="Sprint!A1" display="Link naar sprint" xr:uid="{2CA82BA7-DDD4-46B8-B93E-AEBA9403E82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6B130-0390-4FCE-9B7D-DF254A54025B}">
  <dimension ref="A1:D54"/>
  <sheetViews>
    <sheetView showGridLines="0" workbookViewId="0">
      <pane ySplit="3" topLeftCell="A4" activePane="bottomLeft" state="frozen"/>
      <selection pane="bottomLeft" activeCell="B1" sqref="B1"/>
    </sheetView>
  </sheetViews>
  <sheetFormatPr defaultRowHeight="15" outlineLevelRow="1" x14ac:dyDescent="0.25"/>
  <cols>
    <col min="1" max="1" width="6.28515625" bestFit="1" customWidth="1"/>
    <col min="2" max="2" width="111" bestFit="1" customWidth="1"/>
    <col min="3" max="3" width="5.140625" bestFit="1" customWidth="1"/>
    <col min="4" max="4" width="0" hidden="1" customWidth="1"/>
  </cols>
  <sheetData>
    <row r="1" spans="1:4" x14ac:dyDescent="0.25">
      <c r="A1" s="31" t="s">
        <v>16</v>
      </c>
      <c r="B1" s="31" t="s">
        <v>173</v>
      </c>
      <c r="C1" s="24"/>
    </row>
    <row r="2" spans="1:4" x14ac:dyDescent="0.25">
      <c r="A2" s="32"/>
    </row>
    <row r="3" spans="1:4" x14ac:dyDescent="0.25">
      <c r="A3" s="33"/>
      <c r="B3" s="27" t="s">
        <v>15</v>
      </c>
      <c r="C3" s="29">
        <f>AVERAGE(D5:D46)</f>
        <v>1</v>
      </c>
    </row>
    <row r="5" spans="1:4" x14ac:dyDescent="0.25">
      <c r="A5" s="18"/>
      <c r="B5" s="23" t="s">
        <v>174</v>
      </c>
      <c r="C5" s="18" t="s">
        <v>65</v>
      </c>
      <c r="D5" s="15">
        <f>VLOOKUP(C5,' Data '!$C$3:$D$8,2,FALSE)</f>
        <v>1</v>
      </c>
    </row>
    <row r="6" spans="1:4" x14ac:dyDescent="0.25">
      <c r="B6" t="s">
        <v>175</v>
      </c>
    </row>
    <row r="7" spans="1:4" x14ac:dyDescent="0.25">
      <c r="B7" t="s">
        <v>125</v>
      </c>
    </row>
    <row r="8" spans="1:4" hidden="1" outlineLevel="1" x14ac:dyDescent="0.25">
      <c r="B8" t="s">
        <v>176</v>
      </c>
    </row>
    <row r="9" spans="1:4" hidden="1" outlineLevel="1" x14ac:dyDescent="0.25">
      <c r="B9" t="s">
        <v>177</v>
      </c>
    </row>
    <row r="10" spans="1:4" hidden="1" outlineLevel="1" x14ac:dyDescent="0.25">
      <c r="B10" t="s">
        <v>178</v>
      </c>
    </row>
    <row r="11" spans="1:4" hidden="1" outlineLevel="1" x14ac:dyDescent="0.25">
      <c r="B11" t="s">
        <v>179</v>
      </c>
    </row>
    <row r="12" spans="1:4" hidden="1" outlineLevel="1" x14ac:dyDescent="0.25">
      <c r="B12" t="s">
        <v>180</v>
      </c>
    </row>
    <row r="13" spans="1:4" collapsed="1" x14ac:dyDescent="0.25"/>
    <row r="14" spans="1:4" x14ac:dyDescent="0.25">
      <c r="A14" s="18"/>
      <c r="B14" s="23" t="s">
        <v>181</v>
      </c>
      <c r="C14" s="18" t="s">
        <v>65</v>
      </c>
      <c r="D14" s="15">
        <f>VLOOKUP(C14,' Data '!$C$3:$D$8,2,FALSE)</f>
        <v>1</v>
      </c>
    </row>
    <row r="15" spans="1:4" x14ac:dyDescent="0.25">
      <c r="B15" t="s">
        <v>182</v>
      </c>
    </row>
    <row r="16" spans="1:4" x14ac:dyDescent="0.25">
      <c r="B16" t="s">
        <v>125</v>
      </c>
    </row>
    <row r="17" spans="1:4" hidden="1" outlineLevel="1" x14ac:dyDescent="0.25">
      <c r="B17" t="s">
        <v>183</v>
      </c>
    </row>
    <row r="18" spans="1:4" hidden="1" outlineLevel="1" x14ac:dyDescent="0.25">
      <c r="B18" t="s">
        <v>184</v>
      </c>
    </row>
    <row r="19" spans="1:4" hidden="1" outlineLevel="1" x14ac:dyDescent="0.25">
      <c r="B19" t="s">
        <v>185</v>
      </c>
    </row>
    <row r="20" spans="1:4" hidden="1" outlineLevel="1" x14ac:dyDescent="0.25">
      <c r="B20" t="s">
        <v>186</v>
      </c>
    </row>
    <row r="21" spans="1:4" collapsed="1" x14ac:dyDescent="0.25"/>
    <row r="22" spans="1:4" x14ac:dyDescent="0.25">
      <c r="A22" s="18"/>
      <c r="B22" s="23" t="s">
        <v>187</v>
      </c>
      <c r="C22" s="18" t="s">
        <v>65</v>
      </c>
      <c r="D22" s="15">
        <f>VLOOKUP(C22,' Data '!$C$3:$D$8,2,FALSE)</f>
        <v>1</v>
      </c>
    </row>
    <row r="23" spans="1:4" x14ac:dyDescent="0.25">
      <c r="B23" t="s">
        <v>188</v>
      </c>
    </row>
    <row r="24" spans="1:4" x14ac:dyDescent="0.25">
      <c r="B24" t="s">
        <v>125</v>
      </c>
    </row>
    <row r="25" spans="1:4" hidden="1" outlineLevel="1" x14ac:dyDescent="0.25">
      <c r="B25" t="s">
        <v>189</v>
      </c>
    </row>
    <row r="26" spans="1:4" hidden="1" outlineLevel="1" x14ac:dyDescent="0.25">
      <c r="B26" t="s">
        <v>190</v>
      </c>
    </row>
    <row r="27" spans="1:4" hidden="1" outlineLevel="1" x14ac:dyDescent="0.25">
      <c r="B27" t="s">
        <v>191</v>
      </c>
    </row>
    <row r="28" spans="1:4" hidden="1" outlineLevel="1" x14ac:dyDescent="0.25">
      <c r="B28" t="s">
        <v>192</v>
      </c>
    </row>
    <row r="29" spans="1:4" collapsed="1" x14ac:dyDescent="0.25"/>
    <row r="30" spans="1:4" x14ac:dyDescent="0.25">
      <c r="A30" s="18"/>
      <c r="B30" s="23" t="s">
        <v>193</v>
      </c>
      <c r="C30" s="18" t="s">
        <v>65</v>
      </c>
      <c r="D30" s="20">
        <f>VLOOKUP(C30,' Data '!$C$3:$D$8,2,FALSE)</f>
        <v>1</v>
      </c>
    </row>
    <row r="31" spans="1:4" x14ac:dyDescent="0.25">
      <c r="B31" t="s">
        <v>194</v>
      </c>
    </row>
    <row r="32" spans="1:4" x14ac:dyDescent="0.25">
      <c r="B32" t="s">
        <v>125</v>
      </c>
    </row>
    <row r="33" spans="1:4" hidden="1" outlineLevel="1" x14ac:dyDescent="0.25">
      <c r="B33" t="s">
        <v>195</v>
      </c>
    </row>
    <row r="34" spans="1:4" hidden="1" outlineLevel="1" x14ac:dyDescent="0.25">
      <c r="B34" t="s">
        <v>196</v>
      </c>
    </row>
    <row r="35" spans="1:4" hidden="1" outlineLevel="1" x14ac:dyDescent="0.25">
      <c r="B35" t="s">
        <v>197</v>
      </c>
    </row>
    <row r="36" spans="1:4" hidden="1" outlineLevel="1" x14ac:dyDescent="0.25">
      <c r="B36" t="s">
        <v>198</v>
      </c>
    </row>
    <row r="37" spans="1:4" hidden="1" outlineLevel="1" x14ac:dyDescent="0.25">
      <c r="B37" t="s">
        <v>199</v>
      </c>
    </row>
    <row r="38" spans="1:4" collapsed="1" x14ac:dyDescent="0.25"/>
    <row r="39" spans="1:4" x14ac:dyDescent="0.25">
      <c r="A39" s="18"/>
      <c r="B39" s="23" t="s">
        <v>200</v>
      </c>
      <c r="C39" s="18" t="s">
        <v>65</v>
      </c>
      <c r="D39" s="15">
        <f>VLOOKUP(C39,' Data '!$C$3:$D$8,2,FALSE)</f>
        <v>1</v>
      </c>
    </row>
    <row r="40" spans="1:4" x14ac:dyDescent="0.25">
      <c r="B40" t="s">
        <v>201</v>
      </c>
    </row>
    <row r="41" spans="1:4" x14ac:dyDescent="0.25">
      <c r="B41" t="s">
        <v>125</v>
      </c>
    </row>
    <row r="42" spans="1:4" hidden="1" outlineLevel="1" x14ac:dyDescent="0.25">
      <c r="B42" t="s">
        <v>202</v>
      </c>
    </row>
    <row r="43" spans="1:4" hidden="1" outlineLevel="1" x14ac:dyDescent="0.25">
      <c r="B43" t="s">
        <v>203</v>
      </c>
    </row>
    <row r="44" spans="1:4" hidden="1" outlineLevel="1" x14ac:dyDescent="0.25">
      <c r="B44" t="s">
        <v>204</v>
      </c>
    </row>
    <row r="45" spans="1:4" collapsed="1" x14ac:dyDescent="0.25"/>
    <row r="46" spans="1:4" x14ac:dyDescent="0.25">
      <c r="A46" s="18"/>
      <c r="B46" s="23" t="s">
        <v>205</v>
      </c>
      <c r="C46" s="18" t="s">
        <v>65</v>
      </c>
      <c r="D46" s="15">
        <f>VLOOKUP(C46,' Data '!$C$3:$D$8,2,FALSE)</f>
        <v>1</v>
      </c>
    </row>
    <row r="47" spans="1:4" x14ac:dyDescent="0.25">
      <c r="B47" t="s">
        <v>206</v>
      </c>
    </row>
    <row r="48" spans="1:4" x14ac:dyDescent="0.25">
      <c r="B48" t="s">
        <v>125</v>
      </c>
    </row>
    <row r="49" spans="2:2" hidden="1" outlineLevel="1" x14ac:dyDescent="0.25">
      <c r="B49" t="s">
        <v>207</v>
      </c>
    </row>
    <row r="50" spans="2:2" hidden="1" outlineLevel="1" x14ac:dyDescent="0.25">
      <c r="B50" t="s">
        <v>208</v>
      </c>
    </row>
    <row r="51" spans="2:2" hidden="1" outlineLevel="1" x14ac:dyDescent="0.25">
      <c r="B51" t="s">
        <v>209</v>
      </c>
    </row>
    <row r="52" spans="2:2" hidden="1" outlineLevel="1" x14ac:dyDescent="0.25">
      <c r="B52" t="s">
        <v>210</v>
      </c>
    </row>
    <row r="53" spans="2:2" hidden="1" outlineLevel="1" x14ac:dyDescent="0.25">
      <c r="B53" t="s">
        <v>211</v>
      </c>
    </row>
    <row r="54" spans="2:2" collapsed="1" x14ac:dyDescent="0.25"/>
  </sheetData>
  <hyperlinks>
    <hyperlink ref="A1" location="Voortgang!A1" display="Home" xr:uid="{2DADACCD-B02E-4CD0-8CD0-2BA16C0AAC65}"/>
    <hyperlink ref="B1" location="'Design Circle'!A1" display="Link naar design Circle" xr:uid="{ED20396A-6E3B-4872-9756-976C3F7D9EA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A83730-713D-4B59-BAD3-03A04323571F}">
          <x14:formula1>
            <xm:f>' Data '!$C$3:$C$8</xm:f>
          </x14:formula1>
          <xm:sqref>C5 C14 C22 C30 C39 C46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6D61-9CA4-4AA9-A691-CDF18BA96153}">
  <dimension ref="A1:D21"/>
  <sheetViews>
    <sheetView showGridLines="0" workbookViewId="0">
      <pane ySplit="3" topLeftCell="A7" activePane="bottomLeft" state="frozen"/>
      <selection pane="bottomLeft"/>
    </sheetView>
  </sheetViews>
  <sheetFormatPr defaultRowHeight="15" outlineLevelRow="1" x14ac:dyDescent="0.25"/>
  <cols>
    <col min="1" max="1" width="6.28515625" bestFit="1" customWidth="1"/>
    <col min="2" max="2" width="124.140625" bestFit="1" customWidth="1"/>
    <col min="4" max="4" width="0" hidden="1" customWidth="1"/>
  </cols>
  <sheetData>
    <row r="1" spans="1:4" x14ac:dyDescent="0.25">
      <c r="A1" s="31" t="s">
        <v>16</v>
      </c>
    </row>
    <row r="2" spans="1:4" x14ac:dyDescent="0.25">
      <c r="A2" s="32"/>
    </row>
    <row r="3" spans="1:4" x14ac:dyDescent="0.25">
      <c r="A3" s="24"/>
      <c r="B3" s="25" t="s">
        <v>14</v>
      </c>
      <c r="C3" s="30">
        <f>AVERAGE(D5:D14)</f>
        <v>1</v>
      </c>
    </row>
    <row r="5" spans="1:4" x14ac:dyDescent="0.25">
      <c r="A5" s="18"/>
      <c r="B5" s="23" t="s">
        <v>212</v>
      </c>
      <c r="C5" s="18" t="s">
        <v>65</v>
      </c>
      <c r="D5" s="15">
        <f>VLOOKUP(C5,' Data '!$C$3:$D$8,2,FALSE)</f>
        <v>1</v>
      </c>
    </row>
    <row r="6" spans="1:4" x14ac:dyDescent="0.25">
      <c r="B6" s="4" t="s">
        <v>213</v>
      </c>
    </row>
    <row r="7" spans="1:4" x14ac:dyDescent="0.25">
      <c r="B7" t="s">
        <v>214</v>
      </c>
    </row>
    <row r="8" spans="1:4" outlineLevel="1" x14ac:dyDescent="0.25">
      <c r="B8" t="s">
        <v>215</v>
      </c>
    </row>
    <row r="9" spans="1:4" outlineLevel="1" x14ac:dyDescent="0.25">
      <c r="B9" t="s">
        <v>216</v>
      </c>
    </row>
    <row r="10" spans="1:4" outlineLevel="1" x14ac:dyDescent="0.25">
      <c r="B10" t="s">
        <v>217</v>
      </c>
    </row>
    <row r="11" spans="1:4" outlineLevel="1" x14ac:dyDescent="0.25">
      <c r="B11" t="s">
        <v>218</v>
      </c>
    </row>
    <row r="12" spans="1:4" outlineLevel="1" x14ac:dyDescent="0.25">
      <c r="B12" t="s">
        <v>219</v>
      </c>
    </row>
    <row r="14" spans="1:4" x14ac:dyDescent="0.25">
      <c r="A14" s="18"/>
      <c r="B14" s="23" t="s">
        <v>220</v>
      </c>
      <c r="C14" s="18" t="s">
        <v>65</v>
      </c>
      <c r="D14" s="15">
        <f>VLOOKUP(C14,' Data '!$C$3:$D$8,2,FALSE)</f>
        <v>1</v>
      </c>
    </row>
    <row r="15" spans="1:4" x14ac:dyDescent="0.25">
      <c r="B15" s="4" t="s">
        <v>221</v>
      </c>
    </row>
    <row r="16" spans="1:4" x14ac:dyDescent="0.25">
      <c r="B16" t="s">
        <v>214</v>
      </c>
    </row>
    <row r="17" spans="2:2" outlineLevel="1" x14ac:dyDescent="0.25">
      <c r="B17" t="s">
        <v>222</v>
      </c>
    </row>
    <row r="18" spans="2:2" outlineLevel="1" x14ac:dyDescent="0.25">
      <c r="B18" t="s">
        <v>223</v>
      </c>
    </row>
    <row r="19" spans="2:2" outlineLevel="1" x14ac:dyDescent="0.25">
      <c r="B19" t="s">
        <v>224</v>
      </c>
    </row>
    <row r="20" spans="2:2" outlineLevel="1" x14ac:dyDescent="0.25">
      <c r="B20" t="s">
        <v>225</v>
      </c>
    </row>
    <row r="21" spans="2:2" outlineLevel="1" x14ac:dyDescent="0.25">
      <c r="B21" t="s">
        <v>226</v>
      </c>
    </row>
  </sheetData>
  <hyperlinks>
    <hyperlink ref="A1" location="Voortgang!A1" display="Home" xr:uid="{CDD6427F-2E4A-4495-AC41-84B0E3DB4E4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619FDC-7780-42EE-8ECF-862288C32639}">
          <x14:formula1>
            <xm:f>' Data '!$C$3:$C$8</xm:f>
          </x14:formula1>
          <xm:sqref>C5 C14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8F39-7338-4A72-8E5A-1B24E8FCCE3F}">
  <dimension ref="A1:L26"/>
  <sheetViews>
    <sheetView showGridLines="0" topLeftCell="D1" zoomScale="88" workbookViewId="0">
      <selection activeCell="L6" sqref="L6:L11"/>
    </sheetView>
  </sheetViews>
  <sheetFormatPr defaultRowHeight="15" x14ac:dyDescent="0.25"/>
  <cols>
    <col min="5" max="5" width="31.140625" customWidth="1"/>
    <col min="8" max="8" width="20.140625" customWidth="1"/>
    <col min="9" max="9" width="38.140625" customWidth="1"/>
  </cols>
  <sheetData>
    <row r="1" spans="1:12" x14ac:dyDescent="0.25">
      <c r="A1" s="37" t="s">
        <v>15</v>
      </c>
    </row>
    <row r="3" spans="1:12" x14ac:dyDescent="0.25">
      <c r="I3" s="4" t="s">
        <v>227</v>
      </c>
      <c r="L3" t="s">
        <v>228</v>
      </c>
    </row>
    <row r="6" spans="1:12" x14ac:dyDescent="0.25">
      <c r="L6" t="s">
        <v>229</v>
      </c>
    </row>
    <row r="7" spans="1:12" x14ac:dyDescent="0.25">
      <c r="I7" t="s">
        <v>230</v>
      </c>
      <c r="L7" t="s">
        <v>231</v>
      </c>
    </row>
    <row r="8" spans="1:12" x14ac:dyDescent="0.25">
      <c r="I8" t="s">
        <v>232</v>
      </c>
      <c r="L8" t="s">
        <v>233</v>
      </c>
    </row>
    <row r="9" spans="1:12" x14ac:dyDescent="0.25">
      <c r="L9" t="s">
        <v>234</v>
      </c>
    </row>
    <row r="10" spans="1:12" x14ac:dyDescent="0.25">
      <c r="L10" t="s">
        <v>235</v>
      </c>
    </row>
    <row r="11" spans="1:12" x14ac:dyDescent="0.25">
      <c r="L11" t="s">
        <v>236</v>
      </c>
    </row>
    <row r="15" spans="1:12" x14ac:dyDescent="0.25">
      <c r="I15" t="s">
        <v>237</v>
      </c>
    </row>
    <row r="25" spans="2:5" x14ac:dyDescent="0.25">
      <c r="B25" t="s">
        <v>238</v>
      </c>
      <c r="E25" t="s">
        <v>239</v>
      </c>
    </row>
    <row r="26" spans="2:5" x14ac:dyDescent="0.25">
      <c r="E26" t="s">
        <v>240</v>
      </c>
    </row>
  </sheetData>
  <hyperlinks>
    <hyperlink ref="A1" location="Maken!A1" display="Maken" xr:uid="{CC9C8661-892A-4A28-9C99-F303FE603863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AD524-2592-4A85-9F31-52017ECEC861}">
  <dimension ref="B2:F23"/>
  <sheetViews>
    <sheetView showGridLines="0" workbookViewId="0">
      <selection activeCell="H8" sqref="H8"/>
    </sheetView>
  </sheetViews>
  <sheetFormatPr defaultRowHeight="15" x14ac:dyDescent="0.25"/>
  <cols>
    <col min="1" max="1" width="2.140625" customWidth="1"/>
    <col min="2" max="2" width="5.5703125" bestFit="1" customWidth="1"/>
    <col min="3" max="3" width="18.7109375" customWidth="1"/>
    <col min="4" max="4" width="5.85546875" bestFit="1" customWidth="1"/>
  </cols>
  <sheetData>
    <row r="2" spans="2:6" ht="30" x14ac:dyDescent="0.25">
      <c r="B2" s="2" t="s">
        <v>241</v>
      </c>
      <c r="C2" s="2" t="s">
        <v>20</v>
      </c>
      <c r="D2" s="2" t="s">
        <v>242</v>
      </c>
      <c r="F2" s="2" t="s">
        <v>17</v>
      </c>
    </row>
    <row r="3" spans="2:6" x14ac:dyDescent="0.25">
      <c r="B3" s="3" t="s">
        <v>243</v>
      </c>
      <c r="C3" s="3" t="s">
        <v>123</v>
      </c>
      <c r="D3" s="1">
        <v>8.5</v>
      </c>
      <c r="F3" s="3" t="s">
        <v>244</v>
      </c>
    </row>
    <row r="4" spans="2:6" x14ac:dyDescent="0.25">
      <c r="B4" s="3" t="s">
        <v>245</v>
      </c>
      <c r="C4" s="3" t="s">
        <v>246</v>
      </c>
      <c r="D4" s="1">
        <v>7</v>
      </c>
      <c r="F4" t="s">
        <v>247</v>
      </c>
    </row>
    <row r="5" spans="2:6" x14ac:dyDescent="0.25">
      <c r="B5" s="3" t="s">
        <v>245</v>
      </c>
      <c r="C5" s="3" t="s">
        <v>248</v>
      </c>
      <c r="D5" s="1">
        <v>5</v>
      </c>
    </row>
    <row r="6" spans="2:6" x14ac:dyDescent="0.25">
      <c r="B6" s="3" t="s">
        <v>249</v>
      </c>
      <c r="C6" s="3" t="s">
        <v>250</v>
      </c>
      <c r="D6" s="1">
        <v>4</v>
      </c>
    </row>
    <row r="7" spans="2:6" x14ac:dyDescent="0.25">
      <c r="B7" s="3" t="s">
        <v>251</v>
      </c>
      <c r="C7" s="3" t="s">
        <v>252</v>
      </c>
      <c r="D7" s="1">
        <v>3</v>
      </c>
    </row>
    <row r="8" spans="2:6" x14ac:dyDescent="0.25">
      <c r="B8" s="3" t="s">
        <v>253</v>
      </c>
      <c r="C8" s="3" t="s">
        <v>65</v>
      </c>
      <c r="D8" s="1">
        <v>1</v>
      </c>
    </row>
    <row r="9" spans="2:6" x14ac:dyDescent="0.25">
      <c r="B9" s="3"/>
      <c r="C9" s="3"/>
      <c r="D9" s="3"/>
    </row>
    <row r="10" spans="2:6" x14ac:dyDescent="0.25">
      <c r="B10" s="3"/>
      <c r="C10" s="3"/>
      <c r="D10" s="3"/>
    </row>
    <row r="11" spans="2:6" x14ac:dyDescent="0.25">
      <c r="B11" s="3"/>
      <c r="C11" s="3"/>
      <c r="D11" s="3"/>
    </row>
    <row r="12" spans="2:6" x14ac:dyDescent="0.25">
      <c r="B12" s="3"/>
      <c r="C12" s="3"/>
      <c r="D12" s="3"/>
    </row>
    <row r="13" spans="2:6" x14ac:dyDescent="0.25">
      <c r="B13" s="3"/>
      <c r="C13" s="3"/>
      <c r="D13" s="3"/>
    </row>
    <row r="23" spans="3:3" x14ac:dyDescent="0.25">
      <c r="C23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15FC2-6DC7-4EE2-AB9A-CFFD44DF6E36}">
  <dimension ref="A1:E59"/>
  <sheetViews>
    <sheetView showGridLines="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1.140625" customWidth="1"/>
    <col min="2" max="2" width="13.28515625" customWidth="1"/>
    <col min="3" max="3" width="16.5703125" customWidth="1"/>
    <col min="4" max="4" width="21.140625" customWidth="1"/>
    <col min="5" max="5" width="80.5703125" customWidth="1"/>
  </cols>
  <sheetData>
    <row r="1" spans="1:5" x14ac:dyDescent="0.25">
      <c r="A1" s="37" t="s">
        <v>16</v>
      </c>
    </row>
    <row r="3" spans="1:5" x14ac:dyDescent="0.25">
      <c r="B3" s="36" t="s">
        <v>17</v>
      </c>
      <c r="C3" s="36" t="s">
        <v>18</v>
      </c>
      <c r="D3" s="36" t="s">
        <v>19</v>
      </c>
      <c r="E3" s="36" t="s">
        <v>20</v>
      </c>
    </row>
    <row r="5" spans="1:5" x14ac:dyDescent="0.25">
      <c r="B5" s="64"/>
      <c r="C5" s="64"/>
      <c r="D5" s="64"/>
      <c r="E5" s="64"/>
    </row>
    <row r="7" spans="1:5" x14ac:dyDescent="0.25">
      <c r="B7" s="64"/>
      <c r="C7" s="64"/>
      <c r="D7" s="64"/>
      <c r="E7" s="64"/>
    </row>
    <row r="9" spans="1:5" x14ac:dyDescent="0.25">
      <c r="B9" s="64"/>
      <c r="C9" s="64"/>
      <c r="D9" s="64"/>
      <c r="E9" s="64"/>
    </row>
    <row r="11" spans="1:5" x14ac:dyDescent="0.25">
      <c r="B11" s="64"/>
      <c r="C11" s="64"/>
      <c r="D11" s="64"/>
      <c r="E11" s="64"/>
    </row>
    <row r="13" spans="1:5" x14ac:dyDescent="0.25">
      <c r="B13" s="64"/>
      <c r="C13" s="64"/>
      <c r="D13" s="64"/>
      <c r="E13" s="64"/>
    </row>
    <row r="15" spans="1:5" x14ac:dyDescent="0.25">
      <c r="B15" s="64"/>
      <c r="C15" s="64"/>
      <c r="D15" s="64"/>
      <c r="E15" s="64"/>
    </row>
    <row r="17" spans="2:5" x14ac:dyDescent="0.25">
      <c r="B17" s="64"/>
      <c r="C17" s="64"/>
      <c r="D17" s="64"/>
      <c r="E17" s="64"/>
    </row>
    <row r="19" spans="2:5" x14ac:dyDescent="0.25">
      <c r="B19" s="64"/>
      <c r="C19" s="64"/>
      <c r="D19" s="64"/>
      <c r="E19" s="64"/>
    </row>
    <row r="21" spans="2:5" x14ac:dyDescent="0.25">
      <c r="B21" s="64"/>
      <c r="C21" s="64"/>
      <c r="D21" s="64"/>
      <c r="E21" s="64"/>
    </row>
    <row r="23" spans="2:5" x14ac:dyDescent="0.25">
      <c r="B23" s="64"/>
      <c r="C23" s="64"/>
      <c r="D23" s="64"/>
      <c r="E23" s="64"/>
    </row>
    <row r="25" spans="2:5" x14ac:dyDescent="0.25">
      <c r="B25" s="64"/>
      <c r="C25" s="64"/>
      <c r="D25" s="64"/>
      <c r="E25" s="64"/>
    </row>
    <row r="27" spans="2:5" x14ac:dyDescent="0.25">
      <c r="B27" s="64"/>
      <c r="C27" s="64"/>
      <c r="D27" s="64"/>
      <c r="E27" s="64"/>
    </row>
    <row r="29" spans="2:5" x14ac:dyDescent="0.25">
      <c r="B29" s="64"/>
      <c r="C29" s="64"/>
      <c r="D29" s="64"/>
      <c r="E29" s="64"/>
    </row>
    <row r="31" spans="2:5" x14ac:dyDescent="0.25">
      <c r="B31" s="64"/>
      <c r="C31" s="64"/>
      <c r="D31" s="64"/>
      <c r="E31" s="64"/>
    </row>
    <row r="33" spans="2:5" x14ac:dyDescent="0.25">
      <c r="B33" s="64"/>
      <c r="C33" s="64"/>
      <c r="D33" s="64"/>
      <c r="E33" s="64"/>
    </row>
    <row r="35" spans="2:5" x14ac:dyDescent="0.25">
      <c r="B35" s="64"/>
      <c r="C35" s="64"/>
      <c r="D35" s="64"/>
      <c r="E35" s="64"/>
    </row>
    <row r="37" spans="2:5" x14ac:dyDescent="0.25">
      <c r="B37" s="64"/>
      <c r="C37" s="64"/>
      <c r="D37" s="64"/>
      <c r="E37" s="64"/>
    </row>
    <row r="39" spans="2:5" x14ac:dyDescent="0.25">
      <c r="B39" s="64"/>
      <c r="C39" s="64"/>
      <c r="D39" s="64"/>
      <c r="E39" s="64"/>
    </row>
    <row r="41" spans="2:5" x14ac:dyDescent="0.25">
      <c r="B41" s="64"/>
      <c r="C41" s="64"/>
      <c r="D41" s="64"/>
      <c r="E41" s="64"/>
    </row>
    <row r="43" spans="2:5" x14ac:dyDescent="0.25">
      <c r="B43" s="64"/>
      <c r="C43" s="64"/>
      <c r="D43" s="64"/>
      <c r="E43" s="64"/>
    </row>
    <row r="45" spans="2:5" x14ac:dyDescent="0.25">
      <c r="B45" s="64"/>
      <c r="C45" s="64"/>
      <c r="D45" s="64"/>
      <c r="E45" s="64"/>
    </row>
    <row r="47" spans="2:5" x14ac:dyDescent="0.25">
      <c r="B47" s="64"/>
      <c r="C47" s="64"/>
      <c r="D47" s="64"/>
      <c r="E47" s="64"/>
    </row>
    <row r="49" spans="2:5" x14ac:dyDescent="0.25">
      <c r="B49" s="64"/>
      <c r="C49" s="64"/>
      <c r="D49" s="64"/>
      <c r="E49" s="64"/>
    </row>
    <row r="51" spans="2:5" x14ac:dyDescent="0.25">
      <c r="B51" s="64"/>
      <c r="C51" s="64"/>
      <c r="D51" s="64"/>
      <c r="E51" s="64"/>
    </row>
    <row r="53" spans="2:5" x14ac:dyDescent="0.25">
      <c r="B53" s="64"/>
      <c r="C53" s="64"/>
      <c r="D53" s="64"/>
      <c r="E53" s="64"/>
    </row>
    <row r="55" spans="2:5" x14ac:dyDescent="0.25">
      <c r="B55" s="64"/>
      <c r="C55" s="64"/>
      <c r="D55" s="64"/>
      <c r="E55" s="64"/>
    </row>
    <row r="57" spans="2:5" x14ac:dyDescent="0.25">
      <c r="B57" s="64"/>
      <c r="C57" s="64"/>
      <c r="D57" s="64"/>
      <c r="E57" s="64"/>
    </row>
    <row r="59" spans="2:5" x14ac:dyDescent="0.25">
      <c r="B59" s="64"/>
      <c r="C59" s="64"/>
      <c r="D59" s="64"/>
      <c r="E59" s="64"/>
    </row>
  </sheetData>
  <hyperlinks>
    <hyperlink ref="A1" location="Voortgang!A1" display="Home" xr:uid="{9638484D-6AE7-4A8D-94F5-DE02013DC26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2ED4F5-16E0-4279-A362-CED67774A401}">
          <x14:formula1>
            <xm:f>' Data '!$F$3:$F$4</xm:f>
          </x14:formula1>
          <xm:sqref>B4:C19 B21:C27 B29:C35 B37:C43 B45:C51 B53:C59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BCF5-BD41-41EA-A4B5-9115E6B11DB8}">
  <dimension ref="A1:C59"/>
  <sheetViews>
    <sheetView showGridLines="0" workbookViewId="0">
      <pane ySplit="3" topLeftCell="A4" activePane="bottomLeft" state="frozen"/>
      <selection pane="bottomLeft" activeCell="F5" sqref="F5"/>
    </sheetView>
  </sheetViews>
  <sheetFormatPr defaultRowHeight="15" x14ac:dyDescent="0.25"/>
  <cols>
    <col min="1" max="1" width="11.140625" customWidth="1"/>
    <col min="2" max="2" width="16.5703125" customWidth="1"/>
    <col min="3" max="3" width="80.5703125" customWidth="1"/>
  </cols>
  <sheetData>
    <row r="1" spans="1:3" x14ac:dyDescent="0.25">
      <c r="A1" s="37" t="s">
        <v>16</v>
      </c>
    </row>
    <row r="3" spans="1:3" x14ac:dyDescent="0.25">
      <c r="B3" s="36" t="s">
        <v>21</v>
      </c>
      <c r="C3" s="36" t="s">
        <v>20</v>
      </c>
    </row>
    <row r="5" spans="1:3" x14ac:dyDescent="0.25">
      <c r="B5" s="64"/>
      <c r="C5" s="64"/>
    </row>
    <row r="7" spans="1:3" x14ac:dyDescent="0.25">
      <c r="B7" s="64"/>
      <c r="C7" s="64"/>
    </row>
    <row r="9" spans="1:3" x14ac:dyDescent="0.25">
      <c r="B9" s="64"/>
      <c r="C9" s="64"/>
    </row>
    <row r="11" spans="1:3" x14ac:dyDescent="0.25">
      <c r="B11" s="64"/>
      <c r="C11" s="64"/>
    </row>
    <row r="13" spans="1:3" x14ac:dyDescent="0.25">
      <c r="B13" s="64"/>
      <c r="C13" s="64"/>
    </row>
    <row r="15" spans="1:3" x14ac:dyDescent="0.25">
      <c r="B15" s="64"/>
      <c r="C15" s="64"/>
    </row>
    <row r="17" spans="2:3" x14ac:dyDescent="0.25">
      <c r="B17" s="64"/>
      <c r="C17" s="64"/>
    </row>
    <row r="19" spans="2:3" x14ac:dyDescent="0.25">
      <c r="B19" s="64"/>
      <c r="C19" s="64"/>
    </row>
    <row r="21" spans="2:3" x14ac:dyDescent="0.25">
      <c r="B21" s="64"/>
      <c r="C21" s="64"/>
    </row>
    <row r="23" spans="2:3" x14ac:dyDescent="0.25">
      <c r="B23" s="64"/>
      <c r="C23" s="64"/>
    </row>
    <row r="25" spans="2:3" x14ac:dyDescent="0.25">
      <c r="B25" s="64"/>
      <c r="C25" s="64"/>
    </row>
    <row r="27" spans="2:3" x14ac:dyDescent="0.25">
      <c r="B27" s="64"/>
      <c r="C27" s="64"/>
    </row>
    <row r="29" spans="2:3" x14ac:dyDescent="0.25">
      <c r="B29" s="64"/>
      <c r="C29" s="64"/>
    </row>
    <row r="31" spans="2:3" x14ac:dyDescent="0.25">
      <c r="B31" s="64"/>
      <c r="C31" s="64"/>
    </row>
    <row r="33" spans="2:3" x14ac:dyDescent="0.25">
      <c r="B33" s="64"/>
      <c r="C33" s="64"/>
    </row>
    <row r="35" spans="2:3" x14ac:dyDescent="0.25">
      <c r="B35" s="64"/>
      <c r="C35" s="64"/>
    </row>
    <row r="37" spans="2:3" x14ac:dyDescent="0.25">
      <c r="B37" s="64"/>
      <c r="C37" s="64"/>
    </row>
    <row r="39" spans="2:3" x14ac:dyDescent="0.25">
      <c r="B39" s="64"/>
      <c r="C39" s="64"/>
    </row>
    <row r="41" spans="2:3" x14ac:dyDescent="0.25">
      <c r="B41" s="64"/>
      <c r="C41" s="64"/>
    </row>
    <row r="43" spans="2:3" x14ac:dyDescent="0.25">
      <c r="B43" s="64"/>
      <c r="C43" s="64"/>
    </row>
    <row r="45" spans="2:3" x14ac:dyDescent="0.25">
      <c r="B45" s="64"/>
      <c r="C45" s="64"/>
    </row>
    <row r="47" spans="2:3" x14ac:dyDescent="0.25">
      <c r="B47" s="64"/>
      <c r="C47" s="64"/>
    </row>
    <row r="49" spans="2:3" x14ac:dyDescent="0.25">
      <c r="B49" s="64"/>
      <c r="C49" s="64"/>
    </row>
    <row r="51" spans="2:3" x14ac:dyDescent="0.25">
      <c r="B51" s="64"/>
      <c r="C51" s="64"/>
    </row>
    <row r="53" spans="2:3" x14ac:dyDescent="0.25">
      <c r="B53" s="64"/>
      <c r="C53" s="64"/>
    </row>
    <row r="55" spans="2:3" x14ac:dyDescent="0.25">
      <c r="B55" s="64"/>
      <c r="C55" s="64"/>
    </row>
    <row r="57" spans="2:3" x14ac:dyDescent="0.25">
      <c r="B57" s="64"/>
      <c r="C57" s="64"/>
    </row>
    <row r="59" spans="2:3" x14ac:dyDescent="0.25">
      <c r="B59" s="64"/>
      <c r="C59" s="64"/>
    </row>
  </sheetData>
  <hyperlinks>
    <hyperlink ref="A1" location="Voortgang!A1" display="Home" xr:uid="{F39596AF-1547-4A0E-B67C-1221E6F4B74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B43C44-2801-4155-A2B1-B9EC441E0BC5}">
          <x14:formula1>
            <xm:f>' Data '!$F$3:$F$4</xm:f>
          </x14:formula1>
          <xm:sqref>B4:B19 B53:B59 B45:B51 B37:B43 B29:B35 B21:B27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A859-1262-4346-9A29-E0FA54405F1C}">
  <dimension ref="A1"/>
  <sheetViews>
    <sheetView showGridLines="0" workbookViewId="0"/>
  </sheetViews>
  <sheetFormatPr defaultRowHeight="15" x14ac:dyDescent="0.25"/>
  <sheetData>
    <row r="1" spans="1:1" x14ac:dyDescent="0.25">
      <c r="A1" s="37" t="s">
        <v>16</v>
      </c>
    </row>
  </sheetData>
  <hyperlinks>
    <hyperlink ref="A1" location="Voortgang!A1" display="Home" xr:uid="{6B5A786A-6700-4EE3-8606-2D7840A0535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234E-710A-4826-B591-9F335FE43D6E}">
  <sheetPr>
    <tabColor theme="7"/>
    <pageSetUpPr fitToPage="1"/>
  </sheetPr>
  <dimension ref="A1:BO30"/>
  <sheetViews>
    <sheetView showGridLines="0" zoomScaleNormal="100" zoomScaleSheetLayoutView="80" workbookViewId="0"/>
  </sheetViews>
  <sheetFormatPr defaultColWidth="5.85546875" defaultRowHeight="30" customHeight="1" x14ac:dyDescent="0.3"/>
  <cols>
    <col min="1" max="1" width="10.7109375" style="40" customWidth="1"/>
    <col min="2" max="2" width="17.85546875" style="57" customWidth="1"/>
    <col min="3" max="6" width="17.85546875" style="39" customWidth="1"/>
    <col min="7" max="7" width="23" style="58" customWidth="1"/>
    <col min="8" max="27" width="5.85546875" style="39"/>
    <col min="28" max="16384" width="5.85546875" style="40"/>
  </cols>
  <sheetData>
    <row r="1" spans="1:67" ht="60" customHeight="1" thickBot="1" x14ac:dyDescent="0.85">
      <c r="A1" s="62" t="s">
        <v>16</v>
      </c>
      <c r="B1" s="59" t="s">
        <v>22</v>
      </c>
      <c r="C1" s="60"/>
      <c r="D1" s="60"/>
      <c r="E1" s="60"/>
      <c r="F1" s="60"/>
      <c r="G1" s="38"/>
    </row>
    <row r="2" spans="1:67" ht="21" customHeight="1" thickTop="1" thickBot="1" x14ac:dyDescent="0.3">
      <c r="B2" s="61" t="s">
        <v>23</v>
      </c>
      <c r="C2" s="61"/>
      <c r="D2" s="61"/>
      <c r="E2" s="61"/>
      <c r="F2" s="61"/>
      <c r="G2" s="41" t="s">
        <v>24</v>
      </c>
      <c r="H2" s="42">
        <v>1</v>
      </c>
      <c r="J2" s="43"/>
      <c r="K2" s="72" t="s">
        <v>25</v>
      </c>
      <c r="L2" s="73"/>
      <c r="M2" s="73"/>
      <c r="N2" s="73"/>
      <c r="O2" s="74"/>
      <c r="P2" s="44"/>
      <c r="Q2" s="72" t="s">
        <v>26</v>
      </c>
      <c r="R2" s="75"/>
      <c r="S2" s="75"/>
      <c r="T2" s="74"/>
      <c r="U2" s="45"/>
      <c r="V2" s="65" t="s">
        <v>27</v>
      </c>
      <c r="W2" s="66"/>
      <c r="X2" s="66"/>
      <c r="Y2" s="76"/>
      <c r="Z2" s="46"/>
      <c r="AA2" s="65" t="s">
        <v>28</v>
      </c>
      <c r="AB2" s="66"/>
      <c r="AC2" s="66"/>
      <c r="AD2" s="66"/>
      <c r="AE2" s="66"/>
      <c r="AF2" s="66"/>
      <c r="AG2" s="76"/>
      <c r="AH2" s="47"/>
      <c r="AI2" s="65" t="s">
        <v>29</v>
      </c>
      <c r="AJ2" s="66"/>
      <c r="AK2" s="66"/>
      <c r="AL2" s="66"/>
      <c r="AM2" s="66"/>
      <c r="AN2" s="66"/>
      <c r="AO2" s="66"/>
      <c r="AP2" s="66"/>
    </row>
    <row r="3" spans="1:67" s="51" customFormat="1" ht="39.950000000000003" customHeight="1" thickTop="1" x14ac:dyDescent="0.25">
      <c r="B3" s="67" t="s">
        <v>30</v>
      </c>
      <c r="C3" s="69" t="s">
        <v>31</v>
      </c>
      <c r="D3" s="69" t="s">
        <v>32</v>
      </c>
      <c r="E3" s="69" t="s">
        <v>33</v>
      </c>
      <c r="F3" s="69" t="s">
        <v>34</v>
      </c>
      <c r="G3" s="71" t="s">
        <v>35</v>
      </c>
      <c r="H3" s="48" t="s">
        <v>36</v>
      </c>
      <c r="I3" s="49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67" ht="15.75" customHeight="1" x14ac:dyDescent="0.25">
      <c r="B4" s="68"/>
      <c r="C4" s="70"/>
      <c r="D4" s="70"/>
      <c r="E4" s="70"/>
      <c r="F4" s="70"/>
      <c r="G4" s="70"/>
      <c r="H4" s="52">
        <v>1</v>
      </c>
      <c r="I4" s="52">
        <v>2</v>
      </c>
      <c r="J4" s="52">
        <v>3</v>
      </c>
      <c r="K4" s="52">
        <v>4</v>
      </c>
      <c r="L4" s="52">
        <v>5</v>
      </c>
      <c r="M4" s="52">
        <v>6</v>
      </c>
      <c r="N4" s="52">
        <v>7</v>
      </c>
      <c r="O4" s="52">
        <v>8</v>
      </c>
      <c r="P4" s="52">
        <v>9</v>
      </c>
      <c r="Q4" s="52">
        <v>10</v>
      </c>
      <c r="R4" s="52">
        <v>11</v>
      </c>
      <c r="S4" s="52">
        <v>12</v>
      </c>
      <c r="T4" s="52">
        <v>13</v>
      </c>
      <c r="U4" s="52">
        <v>14</v>
      </c>
      <c r="V4" s="52">
        <v>15</v>
      </c>
      <c r="W4" s="52">
        <v>16</v>
      </c>
      <c r="X4" s="52">
        <v>17</v>
      </c>
      <c r="Y4" s="52">
        <v>18</v>
      </c>
      <c r="Z4" s="52">
        <v>19</v>
      </c>
      <c r="AA4" s="52">
        <v>20</v>
      </c>
      <c r="AB4" s="52">
        <v>21</v>
      </c>
      <c r="AC4" s="52">
        <v>22</v>
      </c>
      <c r="AD4" s="52">
        <v>23</v>
      </c>
      <c r="AE4" s="52">
        <v>24</v>
      </c>
      <c r="AF4" s="52">
        <v>25</v>
      </c>
      <c r="AG4" s="52">
        <v>26</v>
      </c>
      <c r="AH4" s="52">
        <v>27</v>
      </c>
      <c r="AI4" s="52">
        <v>28</v>
      </c>
      <c r="AJ4" s="52">
        <v>29</v>
      </c>
      <c r="AK4" s="52">
        <v>30</v>
      </c>
      <c r="AL4" s="52">
        <v>31</v>
      </c>
      <c r="AM4" s="52">
        <v>32</v>
      </c>
      <c r="AN4" s="52">
        <v>33</v>
      </c>
      <c r="AO4" s="52">
        <v>34</v>
      </c>
      <c r="AP4" s="52">
        <v>35</v>
      </c>
      <c r="AQ4" s="52">
        <v>36</v>
      </c>
      <c r="AR4" s="52">
        <v>37</v>
      </c>
      <c r="AS4" s="52">
        <v>38</v>
      </c>
      <c r="AT4" s="52">
        <v>39</v>
      </c>
      <c r="AU4" s="52">
        <v>40</v>
      </c>
      <c r="AV4" s="52">
        <v>41</v>
      </c>
      <c r="AW4" s="52">
        <v>42</v>
      </c>
      <c r="AX4" s="52">
        <v>43</v>
      </c>
      <c r="AY4" s="52">
        <v>44</v>
      </c>
      <c r="AZ4" s="52">
        <v>45</v>
      </c>
      <c r="BA4" s="52">
        <v>46</v>
      </c>
      <c r="BB4" s="52">
        <v>47</v>
      </c>
      <c r="BC4" s="52">
        <v>48</v>
      </c>
      <c r="BD4" s="52">
        <v>49</v>
      </c>
      <c r="BE4" s="52">
        <v>50</v>
      </c>
      <c r="BF4" s="52">
        <v>51</v>
      </c>
      <c r="BG4" s="52">
        <v>52</v>
      </c>
      <c r="BH4" s="52">
        <v>53</v>
      </c>
      <c r="BI4" s="52">
        <v>54</v>
      </c>
      <c r="BJ4" s="52">
        <v>55</v>
      </c>
      <c r="BK4" s="52">
        <v>56</v>
      </c>
      <c r="BL4" s="52">
        <v>57</v>
      </c>
      <c r="BM4" s="52">
        <v>58</v>
      </c>
      <c r="BN4" s="52">
        <v>59</v>
      </c>
      <c r="BO4" s="52">
        <v>60</v>
      </c>
    </row>
    <row r="5" spans="1:67" ht="30" customHeight="1" x14ac:dyDescent="0.3">
      <c r="B5" s="53" t="s">
        <v>37</v>
      </c>
      <c r="C5" s="54">
        <v>1</v>
      </c>
      <c r="D5" s="54">
        <v>1</v>
      </c>
      <c r="E5" s="54">
        <v>1</v>
      </c>
      <c r="F5" s="54">
        <v>1</v>
      </c>
      <c r="G5" s="55">
        <v>0</v>
      </c>
    </row>
    <row r="6" spans="1:67" ht="30" customHeight="1" x14ac:dyDescent="0.3">
      <c r="B6" s="53" t="s">
        <v>38</v>
      </c>
      <c r="C6" s="54">
        <v>1</v>
      </c>
      <c r="D6" s="54">
        <v>1</v>
      </c>
      <c r="E6" s="54">
        <v>1</v>
      </c>
      <c r="F6" s="54">
        <v>1</v>
      </c>
      <c r="G6" s="55">
        <v>0</v>
      </c>
    </row>
    <row r="7" spans="1:67" ht="30" customHeight="1" x14ac:dyDescent="0.3">
      <c r="B7" s="53" t="s">
        <v>39</v>
      </c>
      <c r="C7" s="54">
        <v>1</v>
      </c>
      <c r="D7" s="54">
        <v>1</v>
      </c>
      <c r="E7" s="54">
        <v>1</v>
      </c>
      <c r="F7" s="54">
        <v>1</v>
      </c>
      <c r="G7" s="55">
        <v>0</v>
      </c>
    </row>
    <row r="8" spans="1:67" ht="30" customHeight="1" x14ac:dyDescent="0.3">
      <c r="B8" s="53" t="s">
        <v>40</v>
      </c>
      <c r="C8" s="54">
        <v>1</v>
      </c>
      <c r="D8" s="54">
        <v>1</v>
      </c>
      <c r="E8" s="54">
        <v>1</v>
      </c>
      <c r="F8" s="54">
        <v>1</v>
      </c>
      <c r="G8" s="55">
        <v>0</v>
      </c>
    </row>
    <row r="9" spans="1:67" ht="30" customHeight="1" x14ac:dyDescent="0.3">
      <c r="B9" s="53" t="s">
        <v>41</v>
      </c>
      <c r="C9" s="54">
        <v>1</v>
      </c>
      <c r="D9" s="54">
        <v>1</v>
      </c>
      <c r="E9" s="54">
        <v>1</v>
      </c>
      <c r="F9" s="54">
        <v>1</v>
      </c>
      <c r="G9" s="55">
        <v>0</v>
      </c>
    </row>
    <row r="10" spans="1:67" ht="30" customHeight="1" x14ac:dyDescent="0.3">
      <c r="B10" s="53" t="s">
        <v>42</v>
      </c>
      <c r="C10" s="54">
        <v>1</v>
      </c>
      <c r="D10" s="54">
        <v>1</v>
      </c>
      <c r="E10" s="54">
        <v>1</v>
      </c>
      <c r="F10" s="54">
        <v>1</v>
      </c>
      <c r="G10" s="55">
        <v>0</v>
      </c>
    </row>
    <row r="11" spans="1:67" ht="30" customHeight="1" x14ac:dyDescent="0.3">
      <c r="B11" s="53" t="s">
        <v>43</v>
      </c>
      <c r="C11" s="54">
        <v>1</v>
      </c>
      <c r="D11" s="54">
        <v>1</v>
      </c>
      <c r="E11" s="54">
        <v>1</v>
      </c>
      <c r="F11" s="54">
        <v>1</v>
      </c>
      <c r="G11" s="55">
        <v>0</v>
      </c>
    </row>
    <row r="12" spans="1:67" ht="30" customHeight="1" x14ac:dyDescent="0.3">
      <c r="B12" s="53" t="s">
        <v>44</v>
      </c>
      <c r="C12" s="54">
        <v>1</v>
      </c>
      <c r="D12" s="54">
        <v>1</v>
      </c>
      <c r="E12" s="54">
        <v>1</v>
      </c>
      <c r="F12" s="54">
        <v>1</v>
      </c>
      <c r="G12" s="55">
        <v>0</v>
      </c>
    </row>
    <row r="13" spans="1:67" ht="30" customHeight="1" x14ac:dyDescent="0.3">
      <c r="B13" s="53" t="s">
        <v>45</v>
      </c>
      <c r="C13" s="54">
        <v>1</v>
      </c>
      <c r="D13" s="54">
        <v>1</v>
      </c>
      <c r="E13" s="54">
        <v>1</v>
      </c>
      <c r="F13" s="54">
        <v>1</v>
      </c>
      <c r="G13" s="55">
        <v>0</v>
      </c>
    </row>
    <row r="14" spans="1:67" ht="30" customHeight="1" x14ac:dyDescent="0.3">
      <c r="B14" s="53" t="s">
        <v>46</v>
      </c>
      <c r="C14" s="54">
        <v>1</v>
      </c>
      <c r="D14" s="54">
        <v>1</v>
      </c>
      <c r="E14" s="54">
        <v>1</v>
      </c>
      <c r="F14" s="54">
        <v>1</v>
      </c>
      <c r="G14" s="55">
        <v>0</v>
      </c>
    </row>
    <row r="15" spans="1:67" ht="30" customHeight="1" x14ac:dyDescent="0.3">
      <c r="B15" s="53" t="s">
        <v>47</v>
      </c>
      <c r="C15" s="56">
        <v>1</v>
      </c>
      <c r="D15" s="54">
        <v>1</v>
      </c>
      <c r="E15" s="54">
        <v>1</v>
      </c>
      <c r="F15" s="54">
        <v>1</v>
      </c>
      <c r="G15" s="55">
        <v>0</v>
      </c>
    </row>
    <row r="16" spans="1:67" ht="30" customHeight="1" x14ac:dyDescent="0.3">
      <c r="B16" s="53" t="s">
        <v>48</v>
      </c>
      <c r="C16" s="54">
        <v>1</v>
      </c>
      <c r="D16" s="54">
        <v>1</v>
      </c>
      <c r="E16" s="54">
        <v>1</v>
      </c>
      <c r="F16" s="54">
        <v>1</v>
      </c>
      <c r="G16" s="55">
        <v>0</v>
      </c>
    </row>
    <row r="17" spans="2:7" ht="30" customHeight="1" x14ac:dyDescent="0.3">
      <c r="B17" s="53" t="s">
        <v>49</v>
      </c>
      <c r="C17" s="54">
        <v>1</v>
      </c>
      <c r="D17" s="54">
        <v>1</v>
      </c>
      <c r="E17" s="54">
        <v>1</v>
      </c>
      <c r="F17" s="54">
        <v>1</v>
      </c>
      <c r="G17" s="55">
        <v>0</v>
      </c>
    </row>
    <row r="18" spans="2:7" ht="30" customHeight="1" x14ac:dyDescent="0.3">
      <c r="B18" s="53" t="s">
        <v>50</v>
      </c>
      <c r="C18" s="54">
        <v>1</v>
      </c>
      <c r="D18" s="54">
        <v>1</v>
      </c>
      <c r="E18" s="54">
        <v>1</v>
      </c>
      <c r="F18" s="54">
        <v>1</v>
      </c>
      <c r="G18" s="55">
        <v>0</v>
      </c>
    </row>
    <row r="19" spans="2:7" ht="30" customHeight="1" x14ac:dyDescent="0.3">
      <c r="B19" s="53" t="s">
        <v>51</v>
      </c>
      <c r="C19" s="54">
        <v>1</v>
      </c>
      <c r="D19" s="54">
        <v>1</v>
      </c>
      <c r="E19" s="54">
        <v>1</v>
      </c>
      <c r="F19" s="54">
        <v>1</v>
      </c>
      <c r="G19" s="55">
        <v>0</v>
      </c>
    </row>
    <row r="20" spans="2:7" ht="30" customHeight="1" x14ac:dyDescent="0.3">
      <c r="B20" s="53" t="s">
        <v>52</v>
      </c>
      <c r="C20" s="54">
        <v>1</v>
      </c>
      <c r="D20" s="54">
        <v>1</v>
      </c>
      <c r="E20" s="54">
        <v>1</v>
      </c>
      <c r="F20" s="54">
        <v>1</v>
      </c>
      <c r="G20" s="55">
        <v>0</v>
      </c>
    </row>
    <row r="21" spans="2:7" ht="30" customHeight="1" x14ac:dyDescent="0.3">
      <c r="B21" s="53" t="s">
        <v>53</v>
      </c>
      <c r="C21" s="54">
        <v>1</v>
      </c>
      <c r="D21" s="54">
        <v>1</v>
      </c>
      <c r="E21" s="54">
        <v>1</v>
      </c>
      <c r="F21" s="54">
        <v>1</v>
      </c>
      <c r="G21" s="55">
        <v>0</v>
      </c>
    </row>
    <row r="22" spans="2:7" ht="30" customHeight="1" x14ac:dyDescent="0.3">
      <c r="B22" s="53" t="s">
        <v>54</v>
      </c>
      <c r="C22" s="54">
        <v>1</v>
      </c>
      <c r="D22" s="54">
        <v>1</v>
      </c>
      <c r="E22" s="54">
        <v>1</v>
      </c>
      <c r="F22" s="54">
        <v>1</v>
      </c>
      <c r="G22" s="55">
        <v>0</v>
      </c>
    </row>
    <row r="23" spans="2:7" ht="30" customHeight="1" x14ac:dyDescent="0.3">
      <c r="B23" s="53" t="s">
        <v>55</v>
      </c>
      <c r="C23" s="54">
        <v>1</v>
      </c>
      <c r="D23" s="54">
        <v>1</v>
      </c>
      <c r="E23" s="54">
        <v>1</v>
      </c>
      <c r="F23" s="54">
        <v>1</v>
      </c>
      <c r="G23" s="55">
        <v>0</v>
      </c>
    </row>
    <row r="24" spans="2:7" ht="30" customHeight="1" x14ac:dyDescent="0.3">
      <c r="B24" s="53" t="s">
        <v>56</v>
      </c>
      <c r="C24" s="54">
        <v>1</v>
      </c>
      <c r="D24" s="54">
        <v>1</v>
      </c>
      <c r="E24" s="54">
        <v>1</v>
      </c>
      <c r="F24" s="54">
        <v>1</v>
      </c>
      <c r="G24" s="55">
        <v>0</v>
      </c>
    </row>
    <row r="25" spans="2:7" ht="30" customHeight="1" x14ac:dyDescent="0.3">
      <c r="B25" s="53" t="s">
        <v>57</v>
      </c>
      <c r="C25" s="54">
        <v>1</v>
      </c>
      <c r="D25" s="54">
        <v>1</v>
      </c>
      <c r="E25" s="54">
        <v>1</v>
      </c>
      <c r="F25" s="54">
        <v>1</v>
      </c>
      <c r="G25" s="55">
        <v>0</v>
      </c>
    </row>
    <row r="26" spans="2:7" ht="30" customHeight="1" x14ac:dyDescent="0.3">
      <c r="B26" s="53" t="s">
        <v>58</v>
      </c>
      <c r="C26" s="54">
        <v>1</v>
      </c>
      <c r="D26" s="54">
        <v>1</v>
      </c>
      <c r="E26" s="54">
        <v>1</v>
      </c>
      <c r="F26" s="54">
        <v>1</v>
      </c>
      <c r="G26" s="55">
        <v>0</v>
      </c>
    </row>
    <row r="27" spans="2:7" ht="30" customHeight="1" x14ac:dyDescent="0.3">
      <c r="B27" s="53" t="s">
        <v>59</v>
      </c>
      <c r="C27" s="54">
        <v>1</v>
      </c>
      <c r="D27" s="54">
        <v>1</v>
      </c>
      <c r="E27" s="54">
        <v>1</v>
      </c>
      <c r="F27" s="54">
        <v>1</v>
      </c>
      <c r="G27" s="55">
        <v>0</v>
      </c>
    </row>
    <row r="28" spans="2:7" ht="30" customHeight="1" x14ac:dyDescent="0.3">
      <c r="B28" s="53" t="s">
        <v>60</v>
      </c>
      <c r="C28" s="54">
        <v>1</v>
      </c>
      <c r="D28" s="54">
        <v>1</v>
      </c>
      <c r="E28" s="54">
        <v>1</v>
      </c>
      <c r="F28" s="54">
        <v>1</v>
      </c>
      <c r="G28" s="55">
        <v>0</v>
      </c>
    </row>
    <row r="29" spans="2:7" ht="30" customHeight="1" x14ac:dyDescent="0.3">
      <c r="B29" s="53" t="s">
        <v>61</v>
      </c>
      <c r="C29" s="54">
        <v>1</v>
      </c>
      <c r="D29" s="54">
        <v>1</v>
      </c>
      <c r="E29" s="54">
        <v>1</v>
      </c>
      <c r="F29" s="54">
        <v>1</v>
      </c>
      <c r="G29" s="55">
        <v>0</v>
      </c>
    </row>
    <row r="30" spans="2:7" ht="30" customHeight="1" x14ac:dyDescent="0.3">
      <c r="B30" s="53" t="s">
        <v>62</v>
      </c>
      <c r="C30" s="54">
        <v>1</v>
      </c>
      <c r="D30" s="54">
        <v>1</v>
      </c>
      <c r="E30" s="54">
        <v>1</v>
      </c>
      <c r="F30" s="54">
        <v>1</v>
      </c>
      <c r="G30" s="55">
        <v>0</v>
      </c>
    </row>
  </sheetData>
  <mergeCells count="11">
    <mergeCell ref="AI2:AP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B31:BO31">
    <cfRule type="expression" dxfId="9" priority="2">
      <formula>TRUE</formula>
    </cfRule>
  </conditionalFormatting>
  <conditionalFormatting sqref="H4:BO4">
    <cfRule type="expression" dxfId="8" priority="8">
      <formula>H$4=period_selected</formula>
    </cfRule>
  </conditionalFormatting>
  <conditionalFormatting sqref="H5:BO30">
    <cfRule type="expression" dxfId="7" priority="1">
      <formula>PercentComplete</formula>
    </cfRule>
    <cfRule type="expression" dxfId="6" priority="3">
      <formula>PercentCompleteBeyond</formula>
    </cfRule>
    <cfRule type="expression" dxfId="5" priority="4">
      <formula>Werkelijk</formula>
    </cfRule>
    <cfRule type="expression" dxfId="4" priority="5">
      <formula>ActualBeyond</formula>
    </cfRule>
    <cfRule type="expression" dxfId="3" priority="6">
      <formula>Plan</formula>
    </cfRule>
    <cfRule type="expression" dxfId="2" priority="7">
      <formula>H$4=period_selected</formula>
    </cfRule>
    <cfRule type="expression" dxfId="1" priority="9">
      <formula>MOD(COLUMN(),2)</formula>
    </cfRule>
    <cfRule type="expression" dxfId="0" priority="10">
      <formula>MOD(COLUMN(),2)=0</formula>
    </cfRule>
  </conditionalFormatting>
  <dataValidations count="16">
    <dataValidation allowBlank="1" showInputMessage="1" showErrorMessage="1" prompt="Selecteer een te markeren periode in H2. De grafieklegenda staat in J2 tot AI2" sqref="B2:F2" xr:uid="{43242A22-3FBC-4211-BD03-28BDEAB84E58}"/>
    <dataValidation allowBlank="1" showInputMessage="1" showErrorMessage="1" prompt="Titel van het project. Voer in deze cel een nieuwe titel in. Markeer een periode in H2. Grafieklegenda staat in J2 tot AI2" sqref="B1" xr:uid="{0DFD5D44-2067-418B-B8F5-5FF0873A60CC}"/>
    <dataValidation allowBlank="1" showInputMessage="1" showErrorMessage="1" prompt="Voer het percentage van het project dat is voltooid in onder kolom G, vanaf cel G5" sqref="G3:G4" xr:uid="{9088EB12-7A0B-4131-AD8F-12C314BDA1CA}"/>
    <dataValidation allowBlank="1" showInputMessage="1" showErrorMessage="1" prompt="Werkelijke duur in kolom F invoeren, vanaf cel F5" sqref="F3:F4" xr:uid="{8CF3BF92-7C2C-4F40-BBAD-C45F28758550}"/>
    <dataValidation allowBlank="1" showInputMessage="1" showErrorMessage="1" prompt="Werkelijke beginperiode planning in kolom E invoeren, vanaf cel E5" sqref="E3:E4" xr:uid="{99B3D2A3-CFC7-4E63-A748-E5C7D5E58D46}"/>
    <dataValidation allowBlank="1" showInputMessage="1" showErrorMessage="1" prompt="Duur planning in kolom D invoeren, vanaf cel D5" sqref="D3:D4" xr:uid="{6A4142F1-997A-440E-BCFC-D5363A409FE5}"/>
    <dataValidation allowBlank="1" showInputMessage="1" showErrorMessage="1" prompt="Voer startperiode van plan in onder kolom C, vanaf cel C5" sqref="C3:C4" xr:uid="{E2D31316-E82C-4CED-9948-4DF9667EF742}"/>
    <dataValidation allowBlank="1" showInputMessage="1" showErrorMessage="1" prompt="Voer activiteit in onder kolom B, vanaf cel B5_x000a_" sqref="B3:B4" xr:uid="{7FD464C0-DCA3-48CA-BE8B-E4EC0BAD2FF0}"/>
    <dataValidation allowBlank="1" showInputMessage="1" showErrorMessage="1" prompt="Perioden worden aangegeven tussen 1 en 60, beginnend bij cel H4 naar cel BO4 " sqref="H3" xr:uid="{3A4773FC-6F16-41A0-9525-279034DEF25C}"/>
    <dataValidation allowBlank="1" showInputMessage="1" showErrorMessage="1" prompt="Deze legendacel geeft het percentage van het project aan dat is voltooid buiten planning" sqref="AH2" xr:uid="{71BC5BC2-9CF8-49D4-8BE3-634021A43DB9}"/>
    <dataValidation allowBlank="1" showInputMessage="1" showErrorMessage="1" prompt="Deze legendacel geeft de werkelijke duur buiten de planning aan" sqref="Z2" xr:uid="{113CD78C-9819-4F6C-9FAB-9D976C166A01}"/>
    <dataValidation allowBlank="1" showInputMessage="1" showErrorMessage="1" prompt="Deze legendacel geeft het percentage van het project dat voltooid is aan" sqref="U2" xr:uid="{09E23404-2ED9-4FDD-BC24-88F2B88353BC}"/>
    <dataValidation allowBlank="1" showInputMessage="1" showErrorMessage="1" prompt="Deze legendacel geeft de werkelijke duur aan" sqref="P2" xr:uid="{A59D9EBD-D2CD-42CC-B2B7-5DB57A638376}"/>
    <dataValidation allowBlank="1" showInputMessage="1" showErrorMessage="1" prompt="Deze legendacel geeft de duur van het plan aan" sqref="J2" xr:uid="{B6D6DB78-D914-4312-859A-5AD2F34B0969}"/>
    <dataValidation type="list" errorStyle="warning" allowBlank="1" showInputMessage="1" showErrorMessage="1" error="Typ een waarde tussen 1 en 60 of selecteer een periode uit de lijst, druk op ANNULEREN, ALT+PIJL-OMLAAG en vervolgens op ENTER om een waarde te selecteren" prompt="Voer een periode in tussen 1 en 60 of selecteer een periode uit de lijst. Druk op ALT + Pijl-OMLAAG om door de lijst te navigeren en vervolgens op ENTER om een waarde te selecteren" sqref="H2" xr:uid="{7745AC04-D913-4407-8870-6615F06F701C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Projectplanner gebruikt perioden voor intervallen. Start = 1 is periode 1 en duur = 5 betekent dat het project 5 perioden duurt die beginnen vanaf de startperiode. Voer gegevens in vanaf B5 om de grafiek bij te werken" sqref="A1" xr:uid="{EC61D957-7E14-440D-94E9-5D026ED5FE31}"/>
  </dataValidations>
  <hyperlinks>
    <hyperlink ref="A1" location="Voortgang!A1" display="Home" xr:uid="{89B95992-89FF-441E-A823-E0DDF0B79467}"/>
  </hyperlinks>
  <printOptions horizontalCentered="1"/>
  <pageMargins left="0.45" right="0.45" top="0.5" bottom="0.5" header="0.3" footer="0.3"/>
  <pageSetup paperSize="9" scale="33" fitToHeight="0" orientation="landscape" r:id="rId1"/>
  <headerFooter differentFirst="1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0938-9B67-4281-80F8-392AA827B788}">
  <dimension ref="A1:E33"/>
  <sheetViews>
    <sheetView showGridLines="0" zoomScale="109" zoomScaleNormal="70" workbookViewId="0">
      <pane ySplit="4" topLeftCell="A5" activePane="bottomLeft" state="frozen"/>
      <selection pane="bottomLeft"/>
    </sheetView>
  </sheetViews>
  <sheetFormatPr defaultRowHeight="15" x14ac:dyDescent="0.25"/>
  <cols>
    <col min="1" max="1" width="6.28515625" bestFit="1" customWidth="1"/>
    <col min="2" max="2" width="96.28515625" style="3" customWidth="1"/>
    <col min="3" max="3" width="1.42578125" style="3" customWidth="1"/>
    <col min="4" max="4" width="12.5703125" bestFit="1" customWidth="1"/>
    <col min="5" max="5" width="3.5703125" hidden="1" customWidth="1"/>
  </cols>
  <sheetData>
    <row r="1" spans="1:5" ht="18.75" customHeight="1" x14ac:dyDescent="0.25">
      <c r="A1" s="31" t="s">
        <v>16</v>
      </c>
    </row>
    <row r="3" spans="1:5" x14ac:dyDescent="0.25">
      <c r="A3" s="25"/>
      <c r="B3" s="22" t="s">
        <v>7</v>
      </c>
      <c r="C3" s="22"/>
      <c r="D3" s="22" t="s">
        <v>63</v>
      </c>
    </row>
    <row r="4" spans="1:5" x14ac:dyDescent="0.25">
      <c r="E4" s="17"/>
    </row>
    <row r="5" spans="1:5" x14ac:dyDescent="0.25">
      <c r="A5" s="18"/>
      <c r="B5" s="19" t="s">
        <v>9</v>
      </c>
      <c r="C5" s="19"/>
      <c r="D5" s="28">
        <f>AVERAGE(E6:E11)</f>
        <v>1</v>
      </c>
    </row>
    <row r="6" spans="1:5" ht="30" x14ac:dyDescent="0.25">
      <c r="A6" s="9"/>
      <c r="B6" s="1" t="s">
        <v>64</v>
      </c>
      <c r="C6" s="1"/>
      <c r="D6" t="s">
        <v>65</v>
      </c>
      <c r="E6" s="15">
        <f>VLOOKUP(D6,' Data '!$C$3:$D$8,2,FALSE)</f>
        <v>1</v>
      </c>
    </row>
    <row r="7" spans="1:5" ht="60" x14ac:dyDescent="0.25">
      <c r="A7" s="9"/>
      <c r="B7" s="1" t="s">
        <v>66</v>
      </c>
      <c r="C7" s="1"/>
      <c r="D7" t="s">
        <v>65</v>
      </c>
      <c r="E7" s="15">
        <f>VLOOKUP(D7,' Data '!$C$3:$D$8,2,FALSE)</f>
        <v>1</v>
      </c>
    </row>
    <row r="8" spans="1:5" x14ac:dyDescent="0.25">
      <c r="A8" s="9"/>
      <c r="B8" s="1" t="s">
        <v>67</v>
      </c>
      <c r="C8" s="1"/>
      <c r="D8" t="s">
        <v>65</v>
      </c>
      <c r="E8" s="15">
        <f>VLOOKUP(D8,' Data '!$C$3:$D$8,2,FALSE)</f>
        <v>1</v>
      </c>
    </row>
    <row r="9" spans="1:5" ht="30" x14ac:dyDescent="0.25">
      <c r="A9" s="9"/>
      <c r="B9" s="1" t="s">
        <v>68</v>
      </c>
      <c r="C9" s="1"/>
      <c r="D9" t="s">
        <v>65</v>
      </c>
      <c r="E9" s="15">
        <f>VLOOKUP(D9,' Data '!$C$3:$D$8,2,FALSE)</f>
        <v>1</v>
      </c>
    </row>
    <row r="10" spans="1:5" x14ac:dyDescent="0.25">
      <c r="A10" s="9"/>
      <c r="B10" s="1" t="s">
        <v>69</v>
      </c>
      <c r="C10" s="1"/>
      <c r="D10" t="s">
        <v>65</v>
      </c>
      <c r="E10" s="15">
        <f>VLOOKUP(D10,' Data '!$C$3:$D$8,2,FALSE)</f>
        <v>1</v>
      </c>
    </row>
    <row r="11" spans="1:5" ht="30" x14ac:dyDescent="0.25">
      <c r="A11" s="9"/>
      <c r="B11" s="1" t="s">
        <v>70</v>
      </c>
      <c r="C11" s="1"/>
      <c r="D11" t="s">
        <v>65</v>
      </c>
      <c r="E11" s="15">
        <f>VLOOKUP(D11,' Data '!$C$3:$D$8,2,FALSE)</f>
        <v>1</v>
      </c>
    </row>
    <row r="12" spans="1:5" x14ac:dyDescent="0.25">
      <c r="A12" s="9"/>
      <c r="B12" s="1"/>
      <c r="C12" s="1"/>
      <c r="E12" s="15"/>
    </row>
    <row r="13" spans="1:5" x14ac:dyDescent="0.25">
      <c r="A13" s="21"/>
      <c r="B13" s="19" t="s">
        <v>10</v>
      </c>
      <c r="C13" s="19"/>
      <c r="D13" s="28">
        <f>AVERAGE(E14:E24)</f>
        <v>1</v>
      </c>
    </row>
    <row r="14" spans="1:5" x14ac:dyDescent="0.25">
      <c r="A14" s="9"/>
      <c r="B14" s="1" t="s">
        <v>71</v>
      </c>
      <c r="C14" s="1"/>
      <c r="D14" t="s">
        <v>65</v>
      </c>
      <c r="E14" s="15">
        <f>VLOOKUP(D14,' Data '!$C$3:$D$8,2,FALSE)</f>
        <v>1</v>
      </c>
    </row>
    <row r="15" spans="1:5" x14ac:dyDescent="0.25">
      <c r="A15" s="9"/>
      <c r="B15" s="1" t="s">
        <v>72</v>
      </c>
      <c r="C15" s="1"/>
      <c r="D15" t="s">
        <v>65</v>
      </c>
      <c r="E15" s="15">
        <f>VLOOKUP(D15,' Data '!$C$3:$D$8,2,FALSE)</f>
        <v>1</v>
      </c>
    </row>
    <row r="16" spans="1:5" x14ac:dyDescent="0.25">
      <c r="A16" s="9"/>
      <c r="B16" s="1" t="s">
        <v>73</v>
      </c>
      <c r="C16" s="1"/>
      <c r="D16" t="s">
        <v>65</v>
      </c>
      <c r="E16" s="15">
        <f>VLOOKUP(D16,' Data '!$C$3:$D$8,2,FALSE)</f>
        <v>1</v>
      </c>
    </row>
    <row r="17" spans="1:5" ht="30" x14ac:dyDescent="0.25">
      <c r="A17" s="9"/>
      <c r="B17" s="1" t="s">
        <v>74</v>
      </c>
      <c r="C17" s="1"/>
      <c r="D17" t="s">
        <v>65</v>
      </c>
      <c r="E17" s="15">
        <f>VLOOKUP(D17,' Data '!$C$3:$D$8,2,FALSE)</f>
        <v>1</v>
      </c>
    </row>
    <row r="18" spans="1:5" ht="30" x14ac:dyDescent="0.25">
      <c r="A18" s="9"/>
      <c r="B18" s="1" t="s">
        <v>75</v>
      </c>
      <c r="C18" s="1"/>
      <c r="D18" t="s">
        <v>65</v>
      </c>
      <c r="E18" s="15">
        <f>VLOOKUP(D18,' Data '!$C$3:$D$8,2,FALSE)</f>
        <v>1</v>
      </c>
    </row>
    <row r="19" spans="1:5" ht="30" x14ac:dyDescent="0.25">
      <c r="A19" s="9"/>
      <c r="B19" s="1" t="s">
        <v>76</v>
      </c>
      <c r="C19" s="1"/>
      <c r="D19" t="s">
        <v>65</v>
      </c>
      <c r="E19" s="15">
        <f>VLOOKUP(D19,' Data '!$C$3:$D$8,2,FALSE)</f>
        <v>1</v>
      </c>
    </row>
    <row r="20" spans="1:5" x14ac:dyDescent="0.25">
      <c r="A20" s="9"/>
      <c r="B20" s="1" t="s">
        <v>77</v>
      </c>
      <c r="C20" s="1"/>
      <c r="D20" t="s">
        <v>65</v>
      </c>
      <c r="E20" s="15">
        <f>VLOOKUP(D20,' Data '!$C$3:$D$8,2,FALSE)</f>
        <v>1</v>
      </c>
    </row>
    <row r="21" spans="1:5" x14ac:dyDescent="0.25">
      <c r="A21" s="9"/>
      <c r="B21" s="1" t="s">
        <v>78</v>
      </c>
      <c r="C21" s="1"/>
      <c r="D21" t="s">
        <v>65</v>
      </c>
      <c r="E21" s="15">
        <f>VLOOKUP(D21,' Data '!$C$3:$D$8,2,FALSE)</f>
        <v>1</v>
      </c>
    </row>
    <row r="22" spans="1:5" ht="30" x14ac:dyDescent="0.25">
      <c r="A22" s="9"/>
      <c r="B22" s="1" t="s">
        <v>79</v>
      </c>
      <c r="C22" s="1"/>
      <c r="D22" t="s">
        <v>65</v>
      </c>
      <c r="E22" s="15">
        <f>VLOOKUP(D22,' Data '!$C$3:$D$8,2,FALSE)</f>
        <v>1</v>
      </c>
    </row>
    <row r="23" spans="1:5" ht="30" x14ac:dyDescent="0.25">
      <c r="A23" s="9"/>
      <c r="B23" s="1" t="s">
        <v>80</v>
      </c>
      <c r="C23" s="1"/>
      <c r="D23" t="s">
        <v>65</v>
      </c>
      <c r="E23" s="15">
        <f>VLOOKUP(D23,' Data '!$C$3:$D$8,2,FALSE)</f>
        <v>1</v>
      </c>
    </row>
    <row r="24" spans="1:5" ht="30" x14ac:dyDescent="0.25">
      <c r="A24" s="9"/>
      <c r="B24" s="1" t="s">
        <v>81</v>
      </c>
      <c r="C24" s="1"/>
      <c r="D24" t="s">
        <v>65</v>
      </c>
      <c r="E24" s="15">
        <f>VLOOKUP(D24,' Data '!$C$3:$D$8,2,FALSE)</f>
        <v>1</v>
      </c>
    </row>
    <row r="25" spans="1:5" x14ac:dyDescent="0.25">
      <c r="A25" s="9"/>
      <c r="B25" s="1"/>
      <c r="C25" s="1"/>
      <c r="E25" s="15"/>
    </row>
    <row r="26" spans="1:5" x14ac:dyDescent="0.25">
      <c r="A26" s="21"/>
      <c r="B26" s="19" t="s">
        <v>11</v>
      </c>
      <c r="C26" s="19"/>
      <c r="D26" s="28">
        <f>AVERAGE(E27:E33)</f>
        <v>1</v>
      </c>
    </row>
    <row r="27" spans="1:5" x14ac:dyDescent="0.25">
      <c r="A27" s="9"/>
      <c r="B27" s="1" t="s">
        <v>82</v>
      </c>
      <c r="C27" s="1"/>
      <c r="D27" t="s">
        <v>65</v>
      </c>
      <c r="E27" s="15">
        <f>VLOOKUP(D27,' Data '!$C$3:$D$8,2,FALSE)</f>
        <v>1</v>
      </c>
    </row>
    <row r="28" spans="1:5" x14ac:dyDescent="0.25">
      <c r="A28" s="9"/>
      <c r="B28" s="1" t="s">
        <v>83</v>
      </c>
      <c r="C28" s="1"/>
      <c r="D28" t="s">
        <v>65</v>
      </c>
      <c r="E28" s="15">
        <f>VLOOKUP(D28,' Data '!$C$3:$D$8,2,FALSE)</f>
        <v>1</v>
      </c>
    </row>
    <row r="29" spans="1:5" ht="30" x14ac:dyDescent="0.25">
      <c r="A29" s="9"/>
      <c r="B29" s="1" t="s">
        <v>84</v>
      </c>
      <c r="C29" s="1"/>
      <c r="D29" t="s">
        <v>65</v>
      </c>
      <c r="E29" s="15">
        <f>VLOOKUP(D29,' Data '!$C$3:$D$8,2,FALSE)</f>
        <v>1</v>
      </c>
    </row>
    <row r="30" spans="1:5" x14ac:dyDescent="0.25">
      <c r="A30" s="9"/>
      <c r="B30" s="1" t="s">
        <v>85</v>
      </c>
      <c r="C30" s="1"/>
      <c r="D30" t="s">
        <v>65</v>
      </c>
      <c r="E30" s="15">
        <f>VLOOKUP(D30,' Data '!$C$3:$D$8,2,FALSE)</f>
        <v>1</v>
      </c>
    </row>
    <row r="31" spans="1:5" x14ac:dyDescent="0.25">
      <c r="A31" s="9"/>
      <c r="B31" s="1" t="s">
        <v>86</v>
      </c>
      <c r="C31" s="1"/>
      <c r="D31" t="s">
        <v>65</v>
      </c>
      <c r="E31" s="15">
        <f>VLOOKUP(D31,' Data '!$C$3:$D$8,2,FALSE)</f>
        <v>1</v>
      </c>
    </row>
    <row r="32" spans="1:5" ht="30" x14ac:dyDescent="0.25">
      <c r="A32" s="9"/>
      <c r="B32" s="1" t="s">
        <v>87</v>
      </c>
      <c r="C32" s="1"/>
      <c r="D32" t="s">
        <v>65</v>
      </c>
      <c r="E32" s="15">
        <f>VLOOKUP(D32,' Data '!$C$3:$D$8,2,FALSE)</f>
        <v>1</v>
      </c>
    </row>
    <row r="33" spans="1:5" x14ac:dyDescent="0.25">
      <c r="A33" s="9"/>
      <c r="B33" s="1" t="s">
        <v>88</v>
      </c>
      <c r="C33" s="1"/>
      <c r="D33" t="s">
        <v>65</v>
      </c>
      <c r="E33" s="15">
        <f>VLOOKUP(D33,' Data '!$C$3:$D$8,2,FALSE)</f>
        <v>1</v>
      </c>
    </row>
  </sheetData>
  <phoneticPr fontId="2" type="noConversion"/>
  <hyperlinks>
    <hyperlink ref="A1" location="Voortgang!A1" display="Home" xr:uid="{561CF506-92FB-4045-8519-2058B07A3497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5AB64E-C358-4E4A-8B95-42ED165D9DC6}">
          <x14:formula1>
            <xm:f>' Data '!$C$3:$C$8</xm:f>
          </x14:formula1>
          <xm:sqref>D6:D12 D14:D25 D27:D33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F9F55-5EB7-45D2-B5D6-93A925734EAE}">
  <dimension ref="A1:D42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B18" sqref="B18"/>
    </sheetView>
  </sheetViews>
  <sheetFormatPr defaultRowHeight="15" x14ac:dyDescent="0.25"/>
  <cols>
    <col min="1" max="1" width="6.28515625" bestFit="1" customWidth="1"/>
    <col min="2" max="2" width="76.5703125" style="3" customWidth="1"/>
    <col min="3" max="3" width="11.85546875" bestFit="1" customWidth="1"/>
    <col min="4" max="4" width="0" hidden="1" customWidth="1"/>
  </cols>
  <sheetData>
    <row r="1" spans="1:4" x14ac:dyDescent="0.25">
      <c r="A1" s="31" t="s">
        <v>16</v>
      </c>
    </row>
    <row r="3" spans="1:4" x14ac:dyDescent="0.25">
      <c r="A3" s="24"/>
      <c r="B3" s="22" t="s">
        <v>12</v>
      </c>
      <c r="C3" s="22" t="s">
        <v>63</v>
      </c>
    </row>
    <row r="4" spans="1:4" x14ac:dyDescent="0.25">
      <c r="A4" s="4"/>
    </row>
    <row r="5" spans="1:4" ht="16.5" customHeight="1" x14ac:dyDescent="0.25">
      <c r="A5" s="18"/>
      <c r="B5" s="19"/>
      <c r="C5" s="28">
        <f>AVERAGE($D$6:$D$8)</f>
        <v>1</v>
      </c>
    </row>
    <row r="6" spans="1:4" x14ac:dyDescent="0.25">
      <c r="A6" s="9"/>
      <c r="B6" s="4" t="s">
        <v>254</v>
      </c>
      <c r="C6" t="s">
        <v>65</v>
      </c>
      <c r="D6" s="15">
        <f>VLOOKUP(C6,' Data '!$C$3:$D$8,2,FALSE)</f>
        <v>1</v>
      </c>
    </row>
    <row r="7" spans="1:4" x14ac:dyDescent="0.25">
      <c r="A7" s="9"/>
      <c r="B7" s="4" t="s">
        <v>255</v>
      </c>
      <c r="C7" t="s">
        <v>65</v>
      </c>
      <c r="D7" s="15">
        <f>VLOOKUP(C7,' Data '!$C$3:$D$8,2,FALSE)</f>
        <v>1</v>
      </c>
    </row>
    <row r="8" spans="1:4" x14ac:dyDescent="0.25">
      <c r="A8" s="9"/>
      <c r="B8" s="4" t="s">
        <v>256</v>
      </c>
      <c r="C8" t="s">
        <v>65</v>
      </c>
      <c r="D8" s="15">
        <f>VLOOKUP(C8,' Data '!$C$3:$D$8,2,FALSE)</f>
        <v>1</v>
      </c>
    </row>
    <row r="9" spans="1:4" x14ac:dyDescent="0.25">
      <c r="A9" s="9"/>
    </row>
    <row r="42" spans="2:2" x14ac:dyDescent="0.25">
      <c r="B42" s="3" t="s">
        <v>89</v>
      </c>
    </row>
  </sheetData>
  <hyperlinks>
    <hyperlink ref="A1" location="Voortgang!A1" display="Home" xr:uid="{A495A9CE-074C-4D3D-9BEB-0E291F40E5D1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EC2A55-9613-46E6-AD6F-431A8EE3A77B}">
          <x14:formula1>
            <xm:f>' Data '!$C$3:$C$8</xm:f>
          </x14:formula1>
          <xm:sqref>C6:C8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2C60F-81D8-42BE-8FB0-FB48AEF9D651}">
  <dimension ref="A1:K25"/>
  <sheetViews>
    <sheetView topLeftCell="A8" zoomScale="115" zoomScaleNormal="115" workbookViewId="0">
      <selection activeCell="A21" sqref="A21"/>
    </sheetView>
  </sheetViews>
  <sheetFormatPr defaultRowHeight="15" x14ac:dyDescent="0.25"/>
  <cols>
    <col min="1" max="1" width="24.5703125" bestFit="1" customWidth="1"/>
    <col min="2" max="2" width="14.28515625" bestFit="1" customWidth="1"/>
    <col min="3" max="3" width="14.42578125" bestFit="1" customWidth="1"/>
    <col min="4" max="4" width="18.5703125" hidden="1" customWidth="1"/>
    <col min="5" max="5" width="66" hidden="1" customWidth="1"/>
    <col min="6" max="6" width="10.140625" bestFit="1" customWidth="1"/>
    <col min="7" max="7" width="8" hidden="1" customWidth="1"/>
    <col min="8" max="8" width="10.140625" bestFit="1" customWidth="1"/>
    <col min="9" max="9" width="7.140625" hidden="1" customWidth="1"/>
    <col min="10" max="10" width="10.140625" bestFit="1" customWidth="1"/>
    <col min="11" max="11" width="15.140625" bestFit="1" customWidth="1"/>
  </cols>
  <sheetData>
    <row r="1" spans="1:11" x14ac:dyDescent="0.25">
      <c r="A1" s="5" t="s">
        <v>90</v>
      </c>
      <c r="B1" s="5"/>
      <c r="C1" s="5"/>
      <c r="D1" s="5"/>
      <c r="E1" s="5" t="s">
        <v>91</v>
      </c>
      <c r="F1" s="5"/>
      <c r="G1" s="5" t="s">
        <v>92</v>
      </c>
      <c r="H1" s="5"/>
      <c r="I1" s="5" t="s">
        <v>92</v>
      </c>
      <c r="J1" s="5"/>
      <c r="K1" s="5" t="s">
        <v>92</v>
      </c>
    </row>
    <row r="2" spans="1:11" s="1" customFormat="1" ht="24.75" customHeight="1" x14ac:dyDescent="0.25">
      <c r="A2" s="7" t="s">
        <v>92</v>
      </c>
      <c r="B2" s="7" t="s">
        <v>93</v>
      </c>
      <c r="C2" s="7" t="s">
        <v>94</v>
      </c>
      <c r="D2" s="7" t="s">
        <v>95</v>
      </c>
      <c r="E2" s="7" t="s">
        <v>96</v>
      </c>
      <c r="F2" s="7" t="s">
        <v>97</v>
      </c>
      <c r="G2" s="7" t="s">
        <v>98</v>
      </c>
      <c r="H2" s="7" t="s">
        <v>99</v>
      </c>
      <c r="I2" s="7" t="s">
        <v>100</v>
      </c>
      <c r="J2" s="7" t="s">
        <v>101</v>
      </c>
      <c r="K2" s="7" t="s">
        <v>102</v>
      </c>
    </row>
    <row r="3" spans="1:11" x14ac:dyDescent="0.25">
      <c r="A3" s="5" t="s">
        <v>103</v>
      </c>
      <c r="B3" s="5"/>
      <c r="C3" s="5"/>
      <c r="D3" s="5"/>
      <c r="E3" s="5" t="s">
        <v>91</v>
      </c>
      <c r="F3" s="5"/>
      <c r="G3" s="5" t="s">
        <v>91</v>
      </c>
      <c r="H3" s="5"/>
      <c r="I3" s="5" t="s">
        <v>91</v>
      </c>
      <c r="J3" s="5"/>
      <c r="K3" s="5" t="s">
        <v>104</v>
      </c>
    </row>
    <row r="4" spans="1:11" x14ac:dyDescent="0.25">
      <c r="A4" s="6" t="s">
        <v>105</v>
      </c>
      <c r="B4" s="6"/>
      <c r="C4" s="6"/>
      <c r="D4" s="13">
        <v>1</v>
      </c>
      <c r="E4" s="6">
        <v>40</v>
      </c>
      <c r="F4" s="11">
        <v>0.4</v>
      </c>
      <c r="G4" s="11">
        <v>40</v>
      </c>
      <c r="H4" s="11">
        <v>0.4</v>
      </c>
      <c r="I4" s="11">
        <v>20</v>
      </c>
      <c r="J4" s="11">
        <v>0.2</v>
      </c>
      <c r="K4" s="6">
        <v>1</v>
      </c>
    </row>
    <row r="5" spans="1:11" x14ac:dyDescent="0.25">
      <c r="A5" t="s">
        <v>106</v>
      </c>
      <c r="B5" s="11">
        <v>1</v>
      </c>
      <c r="C5" s="11">
        <v>1</v>
      </c>
      <c r="D5" s="15" t="e">
        <f>Werkhouding!#REF!*B5</f>
        <v>#REF!</v>
      </c>
      <c r="E5" s="6" t="e">
        <f>Kennis!#REF!</f>
        <v>#REF!</v>
      </c>
      <c r="F5" s="12" t="e">
        <f>((D5+E5)/2)*C5</f>
        <v>#REF!</v>
      </c>
      <c r="G5" s="12" t="e">
        <f>Kennis!#REF!</f>
        <v>#REF!</v>
      </c>
      <c r="H5" s="12" t="e">
        <f>((D5+G5)/2)*C5</f>
        <v>#REF!</v>
      </c>
      <c r="I5" s="12" t="e">
        <f>Kennis!#REF!</f>
        <v>#REF!</v>
      </c>
      <c r="J5" s="12" t="e">
        <f>((D5+I5)/2)*C5</f>
        <v>#REF!</v>
      </c>
      <c r="K5" s="8" t="e">
        <f>(F5*0.4)+(H5*0.4)+(J5*0.2)</f>
        <v>#REF!</v>
      </c>
    </row>
    <row r="6" spans="1:11" x14ac:dyDescent="0.25">
      <c r="A6" t="s">
        <v>107</v>
      </c>
      <c r="B6" s="11">
        <v>1</v>
      </c>
      <c r="C6" s="11">
        <v>1</v>
      </c>
      <c r="D6" t="e">
        <f>Werkhouding!#REF!*B6</f>
        <v>#REF!</v>
      </c>
      <c r="E6" s="6" t="e">
        <f>Kennis!#REF!</f>
        <v>#REF!</v>
      </c>
      <c r="F6" s="12" t="e">
        <f>((D6+E6)/2)*C6</f>
        <v>#REF!</v>
      </c>
      <c r="G6" s="12" t="e">
        <f>Kennis!#REF!</f>
        <v>#REF!</v>
      </c>
      <c r="H6" s="12" t="e">
        <f t="shared" ref="H6:H20" si="0">((D6+G6)/2)*C6</f>
        <v>#REF!</v>
      </c>
      <c r="I6" s="12" t="e">
        <f>Kennis!#REF!</f>
        <v>#REF!</v>
      </c>
      <c r="J6" s="12" t="e">
        <f t="shared" ref="J6:J20" si="1">((D6+I6)/2)*C6</f>
        <v>#REF!</v>
      </c>
      <c r="K6" s="8" t="e">
        <f t="shared" ref="K6:K20" si="2">(F6*0.4)+(H6*0.4)+(J6*0.2)</f>
        <v>#REF!</v>
      </c>
    </row>
    <row r="7" spans="1:11" x14ac:dyDescent="0.25">
      <c r="A7" t="s">
        <v>108</v>
      </c>
      <c r="B7" s="11">
        <v>1</v>
      </c>
      <c r="C7" s="11">
        <v>1</v>
      </c>
      <c r="D7" t="e">
        <f>Werkhouding!#REF!*B7</f>
        <v>#REF!</v>
      </c>
      <c r="E7" s="6" t="e">
        <f>Kennis!#REF!</f>
        <v>#REF!</v>
      </c>
      <c r="F7" s="12" t="e">
        <f>((D7+E7)/2)*C7</f>
        <v>#REF!</v>
      </c>
      <c r="G7" s="12" t="e">
        <f>Kennis!#REF!</f>
        <v>#REF!</v>
      </c>
      <c r="H7" s="12" t="e">
        <f t="shared" si="0"/>
        <v>#REF!</v>
      </c>
      <c r="I7" s="12" t="e">
        <f>Kennis!#REF!</f>
        <v>#REF!</v>
      </c>
      <c r="J7" s="12" t="e">
        <f t="shared" si="1"/>
        <v>#REF!</v>
      </c>
      <c r="K7" s="8" t="e">
        <f t="shared" si="2"/>
        <v>#REF!</v>
      </c>
    </row>
    <row r="8" spans="1:11" x14ac:dyDescent="0.25">
      <c r="A8" t="s">
        <v>109</v>
      </c>
      <c r="B8" s="11">
        <v>1</v>
      </c>
      <c r="C8" s="11">
        <v>1</v>
      </c>
      <c r="D8" t="e">
        <f>Werkhouding!#REF!*B8</f>
        <v>#REF!</v>
      </c>
      <c r="E8" s="6" t="e">
        <f>Kennis!#REF!</f>
        <v>#REF!</v>
      </c>
      <c r="F8" s="12" t="e">
        <f t="shared" ref="F8:F20" si="3">((D8+E8)/2)*C8</f>
        <v>#REF!</v>
      </c>
      <c r="G8" s="12" t="e">
        <f>Kennis!#REF!</f>
        <v>#REF!</v>
      </c>
      <c r="H8" s="12" t="e">
        <f t="shared" si="0"/>
        <v>#REF!</v>
      </c>
      <c r="I8" s="12" t="e">
        <f>Kennis!#REF!</f>
        <v>#REF!</v>
      </c>
      <c r="J8" s="12" t="e">
        <f t="shared" si="1"/>
        <v>#REF!</v>
      </c>
      <c r="K8" s="8" t="e">
        <f t="shared" si="2"/>
        <v>#REF!</v>
      </c>
    </row>
    <row r="9" spans="1:11" x14ac:dyDescent="0.25">
      <c r="A9" t="s">
        <v>110</v>
      </c>
      <c r="B9" s="11">
        <v>1</v>
      </c>
      <c r="C9" s="11">
        <v>1</v>
      </c>
      <c r="D9" t="e">
        <f>Werkhouding!#REF!*B9</f>
        <v>#REF!</v>
      </c>
      <c r="E9" s="6" t="e">
        <f>Kennis!#REF!</f>
        <v>#REF!</v>
      </c>
      <c r="F9" s="12" t="e">
        <f t="shared" si="3"/>
        <v>#REF!</v>
      </c>
      <c r="G9" s="12" t="e">
        <f>Kennis!#REF!</f>
        <v>#REF!</v>
      </c>
      <c r="H9" s="12" t="e">
        <f t="shared" si="0"/>
        <v>#REF!</v>
      </c>
      <c r="I9" s="12" t="e">
        <f>Kennis!#REF!</f>
        <v>#REF!</v>
      </c>
      <c r="J9" s="12" t="e">
        <f t="shared" si="1"/>
        <v>#REF!</v>
      </c>
      <c r="K9" s="8" t="e">
        <f t="shared" si="2"/>
        <v>#REF!</v>
      </c>
    </row>
    <row r="10" spans="1:11" x14ac:dyDescent="0.25">
      <c r="A10" t="s">
        <v>111</v>
      </c>
      <c r="B10" s="11">
        <v>1</v>
      </c>
      <c r="C10" s="11">
        <v>1</v>
      </c>
      <c r="D10" t="e">
        <f>Werkhouding!#REF!*B10</f>
        <v>#REF!</v>
      </c>
      <c r="E10" s="6" t="e">
        <f>Kennis!#REF!</f>
        <v>#REF!</v>
      </c>
      <c r="F10" s="12" t="e">
        <f t="shared" si="3"/>
        <v>#REF!</v>
      </c>
      <c r="G10" s="12" t="e">
        <f>Kennis!#REF!</f>
        <v>#REF!</v>
      </c>
      <c r="H10" s="12" t="e">
        <f t="shared" si="0"/>
        <v>#REF!</v>
      </c>
      <c r="I10" s="12" t="e">
        <f>Kennis!#REF!</f>
        <v>#REF!</v>
      </c>
      <c r="J10" s="12" t="e">
        <f t="shared" si="1"/>
        <v>#REF!</v>
      </c>
      <c r="K10" s="8" t="e">
        <f t="shared" si="2"/>
        <v>#REF!</v>
      </c>
    </row>
    <row r="11" spans="1:11" x14ac:dyDescent="0.25">
      <c r="A11" t="s">
        <v>112</v>
      </c>
      <c r="B11" s="11">
        <v>1</v>
      </c>
      <c r="C11" s="11">
        <v>1</v>
      </c>
      <c r="D11" t="e">
        <f>Werkhouding!#REF!*B11</f>
        <v>#REF!</v>
      </c>
      <c r="E11" s="6" t="e">
        <f>Kennis!#REF!</f>
        <v>#REF!</v>
      </c>
      <c r="F11" s="12" t="e">
        <f t="shared" si="3"/>
        <v>#REF!</v>
      </c>
      <c r="G11" s="12" t="e">
        <f>Kennis!#REF!</f>
        <v>#REF!</v>
      </c>
      <c r="H11" s="12" t="e">
        <f t="shared" si="0"/>
        <v>#REF!</v>
      </c>
      <c r="I11" s="12" t="e">
        <f>Kennis!#REF!</f>
        <v>#REF!</v>
      </c>
      <c r="J11" s="12" t="e">
        <f t="shared" si="1"/>
        <v>#REF!</v>
      </c>
      <c r="K11" s="8" t="e">
        <f t="shared" si="2"/>
        <v>#REF!</v>
      </c>
    </row>
    <row r="12" spans="1:11" x14ac:dyDescent="0.25">
      <c r="A12" t="s">
        <v>113</v>
      </c>
      <c r="B12" s="11">
        <v>1</v>
      </c>
      <c r="C12" s="11">
        <v>1</v>
      </c>
      <c r="D12" t="e">
        <f>Werkhouding!#REF!*B12</f>
        <v>#REF!</v>
      </c>
      <c r="E12" s="6" t="e">
        <f>Kennis!#REF!</f>
        <v>#REF!</v>
      </c>
      <c r="F12" s="12" t="e">
        <f t="shared" si="3"/>
        <v>#REF!</v>
      </c>
      <c r="G12" s="12" t="e">
        <f>Kennis!#REF!</f>
        <v>#REF!</v>
      </c>
      <c r="H12" s="12" t="e">
        <f t="shared" si="0"/>
        <v>#REF!</v>
      </c>
      <c r="I12" s="12" t="e">
        <f>Kennis!#REF!</f>
        <v>#REF!</v>
      </c>
      <c r="J12" s="12" t="e">
        <f t="shared" si="1"/>
        <v>#REF!</v>
      </c>
      <c r="K12" s="8" t="e">
        <f t="shared" si="2"/>
        <v>#REF!</v>
      </c>
    </row>
    <row r="13" spans="1:11" x14ac:dyDescent="0.25">
      <c r="A13" t="s">
        <v>114</v>
      </c>
      <c r="B13" s="11">
        <v>1</v>
      </c>
      <c r="C13" s="11">
        <v>1</v>
      </c>
      <c r="D13" t="e">
        <f>Werkhouding!#REF!*B13</f>
        <v>#REF!</v>
      </c>
      <c r="E13" s="6" t="e">
        <f>Kennis!#REF!</f>
        <v>#REF!</v>
      </c>
      <c r="F13" s="12" t="e">
        <f t="shared" si="3"/>
        <v>#REF!</v>
      </c>
      <c r="G13" s="12" t="e">
        <f>Kennis!#REF!</f>
        <v>#REF!</v>
      </c>
      <c r="H13" s="12" t="e">
        <f t="shared" si="0"/>
        <v>#REF!</v>
      </c>
      <c r="I13" s="12" t="e">
        <f>Kennis!#REF!</f>
        <v>#REF!</v>
      </c>
      <c r="J13" s="12" t="e">
        <f t="shared" si="1"/>
        <v>#REF!</v>
      </c>
      <c r="K13" s="8" t="e">
        <f t="shared" si="2"/>
        <v>#REF!</v>
      </c>
    </row>
    <row r="14" spans="1:11" x14ac:dyDescent="0.25">
      <c r="A14" t="s">
        <v>115</v>
      </c>
      <c r="B14" s="11">
        <v>1</v>
      </c>
      <c r="C14" s="11">
        <v>1</v>
      </c>
      <c r="D14" t="e">
        <f>Werkhouding!#REF!*B14</f>
        <v>#REF!</v>
      </c>
      <c r="E14" s="6" t="e">
        <f>Kennis!#REF!</f>
        <v>#REF!</v>
      </c>
      <c r="F14" s="12" t="e">
        <f t="shared" si="3"/>
        <v>#REF!</v>
      </c>
      <c r="G14" s="12" t="e">
        <f>Kennis!#REF!</f>
        <v>#REF!</v>
      </c>
      <c r="H14" s="12" t="e">
        <f t="shared" si="0"/>
        <v>#REF!</v>
      </c>
      <c r="I14" s="12" t="e">
        <f>Kennis!#REF!</f>
        <v>#REF!</v>
      </c>
      <c r="J14" s="12" t="e">
        <f t="shared" si="1"/>
        <v>#REF!</v>
      </c>
      <c r="K14" s="8" t="e">
        <f t="shared" si="2"/>
        <v>#REF!</v>
      </c>
    </row>
    <row r="15" spans="1:11" x14ac:dyDescent="0.25">
      <c r="A15" t="s">
        <v>116</v>
      </c>
      <c r="B15" s="11">
        <v>1</v>
      </c>
      <c r="C15" s="11">
        <v>1</v>
      </c>
      <c r="D15" t="e">
        <f>Werkhouding!#REF!*B15</f>
        <v>#REF!</v>
      </c>
      <c r="E15" s="6" t="e">
        <f>Kennis!#REF!</f>
        <v>#REF!</v>
      </c>
      <c r="F15" s="12" t="e">
        <f t="shared" si="3"/>
        <v>#REF!</v>
      </c>
      <c r="G15" s="12" t="e">
        <f>Kennis!#REF!</f>
        <v>#REF!</v>
      </c>
      <c r="H15" s="12" t="e">
        <f t="shared" si="0"/>
        <v>#REF!</v>
      </c>
      <c r="I15" s="12" t="e">
        <f>Kennis!#REF!</f>
        <v>#REF!</v>
      </c>
      <c r="J15" s="12" t="e">
        <f t="shared" si="1"/>
        <v>#REF!</v>
      </c>
      <c r="K15" s="8" t="e">
        <f t="shared" si="2"/>
        <v>#REF!</v>
      </c>
    </row>
    <row r="16" spans="1:11" x14ac:dyDescent="0.25">
      <c r="A16" t="s">
        <v>117</v>
      </c>
      <c r="B16" s="11">
        <v>1</v>
      </c>
      <c r="C16" s="11">
        <v>1</v>
      </c>
      <c r="D16" t="e">
        <f>Werkhouding!#REF!*B16</f>
        <v>#REF!</v>
      </c>
      <c r="E16" s="6" t="e">
        <f>Kennis!#REF!</f>
        <v>#REF!</v>
      </c>
      <c r="F16" s="12" t="e">
        <f t="shared" si="3"/>
        <v>#REF!</v>
      </c>
      <c r="G16" s="12" t="e">
        <f>Kennis!#REF!</f>
        <v>#REF!</v>
      </c>
      <c r="H16" s="12" t="e">
        <f t="shared" si="0"/>
        <v>#REF!</v>
      </c>
      <c r="I16" s="12" t="e">
        <f>Kennis!#REF!</f>
        <v>#REF!</v>
      </c>
      <c r="J16" s="12" t="e">
        <f t="shared" si="1"/>
        <v>#REF!</v>
      </c>
      <c r="K16" s="8" t="e">
        <f t="shared" si="2"/>
        <v>#REF!</v>
      </c>
    </row>
    <row r="17" spans="1:11" x14ac:dyDescent="0.25">
      <c r="A17" t="s">
        <v>118</v>
      </c>
      <c r="B17" s="11">
        <v>1</v>
      </c>
      <c r="C17" s="11">
        <v>1</v>
      </c>
      <c r="D17" t="e">
        <f>Werkhouding!#REF!*B17</f>
        <v>#REF!</v>
      </c>
      <c r="E17" s="6" t="e">
        <f>Kennis!#REF!</f>
        <v>#REF!</v>
      </c>
      <c r="F17" s="12" t="e">
        <f t="shared" si="3"/>
        <v>#REF!</v>
      </c>
      <c r="G17" s="12" t="e">
        <f>Kennis!#REF!</f>
        <v>#REF!</v>
      </c>
      <c r="H17" s="12" t="e">
        <f t="shared" si="0"/>
        <v>#REF!</v>
      </c>
      <c r="I17" s="12" t="e">
        <f>Kennis!#REF!</f>
        <v>#REF!</v>
      </c>
      <c r="J17" s="12" t="e">
        <f t="shared" si="1"/>
        <v>#REF!</v>
      </c>
      <c r="K17" s="8" t="e">
        <f t="shared" si="2"/>
        <v>#REF!</v>
      </c>
    </row>
    <row r="18" spans="1:11" x14ac:dyDescent="0.25">
      <c r="A18" t="s">
        <v>119</v>
      </c>
      <c r="B18" s="11">
        <v>1</v>
      </c>
      <c r="C18" s="11">
        <v>1</v>
      </c>
      <c r="D18" t="e">
        <f>Werkhouding!#REF!*B18</f>
        <v>#REF!</v>
      </c>
      <c r="E18" s="10" t="e">
        <f>Kennis!#REF!</f>
        <v>#REF!</v>
      </c>
      <c r="F18" s="12" t="e">
        <f>((D18+E18)/2)*C18</f>
        <v>#REF!</v>
      </c>
      <c r="G18" s="14" t="e">
        <f>Kennis!#REF!</f>
        <v>#REF!</v>
      </c>
      <c r="H18" s="12" t="e">
        <f>((D18+G18)/2)*C18</f>
        <v>#REF!</v>
      </c>
      <c r="I18" s="14" t="e">
        <f>Kennis!#REF!</f>
        <v>#REF!</v>
      </c>
      <c r="J18" s="12" t="e">
        <f>((D18+I18)/2)*C18</f>
        <v>#REF!</v>
      </c>
      <c r="K18" s="8" t="e">
        <f t="shared" si="2"/>
        <v>#REF!</v>
      </c>
    </row>
    <row r="19" spans="1:11" x14ac:dyDescent="0.25">
      <c r="A19" t="s">
        <v>120</v>
      </c>
      <c r="B19" s="11">
        <v>1</v>
      </c>
      <c r="C19" s="11">
        <v>1</v>
      </c>
      <c r="D19" t="e">
        <f>Werkhouding!#REF!*B19</f>
        <v>#REF!</v>
      </c>
      <c r="E19" s="6" t="e">
        <f>Kennis!#REF!</f>
        <v>#REF!</v>
      </c>
      <c r="F19" s="12" t="e">
        <f t="shared" si="3"/>
        <v>#REF!</v>
      </c>
      <c r="G19" s="12" t="e">
        <f>Kennis!#REF!</f>
        <v>#REF!</v>
      </c>
      <c r="H19" s="12" t="e">
        <f t="shared" si="0"/>
        <v>#REF!</v>
      </c>
      <c r="I19" s="12" t="e">
        <f>Kennis!#REF!</f>
        <v>#REF!</v>
      </c>
      <c r="J19" s="12" t="e">
        <f t="shared" si="1"/>
        <v>#REF!</v>
      </c>
      <c r="K19" s="8" t="e">
        <f t="shared" si="2"/>
        <v>#REF!</v>
      </c>
    </row>
    <row r="20" spans="1:11" x14ac:dyDescent="0.25">
      <c r="A20" t="s">
        <v>121</v>
      </c>
      <c r="B20" s="11">
        <v>1</v>
      </c>
      <c r="C20" s="11">
        <v>1</v>
      </c>
      <c r="D20" t="e">
        <f>Werkhouding!#REF!*B20</f>
        <v>#REF!</v>
      </c>
      <c r="E20" s="6" t="e">
        <f>Kennis!#REF!</f>
        <v>#REF!</v>
      </c>
      <c r="F20" s="12" t="e">
        <f t="shared" si="3"/>
        <v>#REF!</v>
      </c>
      <c r="G20" s="12" t="e">
        <f>Kennis!#REF!</f>
        <v>#REF!</v>
      </c>
      <c r="H20" s="12" t="e">
        <f t="shared" si="0"/>
        <v>#REF!</v>
      </c>
      <c r="I20" s="12" t="e">
        <f>Kennis!#REF!</f>
        <v>#REF!</v>
      </c>
      <c r="J20" s="12" t="e">
        <f t="shared" si="1"/>
        <v>#REF!</v>
      </c>
      <c r="K20" s="8" t="e">
        <f t="shared" si="2"/>
        <v>#REF!</v>
      </c>
    </row>
    <row r="21" spans="1:11" x14ac:dyDescent="0.25">
      <c r="A21" s="16"/>
      <c r="B21" s="11">
        <v>1</v>
      </c>
      <c r="C21" s="11">
        <v>1</v>
      </c>
      <c r="D21" t="e">
        <f>Werkhouding!#REF!*B21</f>
        <v>#REF!</v>
      </c>
      <c r="E21" s="6" t="e">
        <f>Kennis!#REF!</f>
        <v>#REF!</v>
      </c>
      <c r="F21" s="12" t="e">
        <f t="shared" ref="F21:F24" si="4">((D21+E21)/2)*C21</f>
        <v>#REF!</v>
      </c>
      <c r="G21" s="12" t="e">
        <f>Kennis!#REF!</f>
        <v>#REF!</v>
      </c>
      <c r="H21" s="12" t="e">
        <f t="shared" ref="H21:H24" si="5">((D21+G21)/2)*C21</f>
        <v>#REF!</v>
      </c>
      <c r="I21" s="12" t="e">
        <f>Kennis!#REF!</f>
        <v>#REF!</v>
      </c>
      <c r="J21" s="12" t="e">
        <f t="shared" ref="J21:J24" si="6">((D21+I21)/2)*C21</f>
        <v>#REF!</v>
      </c>
      <c r="K21" s="8" t="e">
        <f t="shared" ref="K21:K24" si="7">(F21*0.4)+(H21*0.4)+(J21*0.2)</f>
        <v>#REF!</v>
      </c>
    </row>
    <row r="22" spans="1:11" x14ac:dyDescent="0.25">
      <c r="A22" s="16"/>
      <c r="B22" s="11">
        <v>1</v>
      </c>
      <c r="C22" s="11">
        <v>1</v>
      </c>
      <c r="D22" t="e">
        <f>Werkhouding!#REF!*B22</f>
        <v>#REF!</v>
      </c>
      <c r="E22" s="6" t="e">
        <f>Kennis!#REF!</f>
        <v>#REF!</v>
      </c>
      <c r="F22" s="12" t="e">
        <f t="shared" si="4"/>
        <v>#REF!</v>
      </c>
      <c r="G22" s="12" t="e">
        <f>Kennis!#REF!</f>
        <v>#REF!</v>
      </c>
      <c r="H22" s="12" t="e">
        <f t="shared" si="5"/>
        <v>#REF!</v>
      </c>
      <c r="I22" s="12" t="e">
        <f>Kennis!#REF!</f>
        <v>#REF!</v>
      </c>
      <c r="J22" s="12" t="e">
        <f t="shared" si="6"/>
        <v>#REF!</v>
      </c>
      <c r="K22" s="8" t="e">
        <f t="shared" si="7"/>
        <v>#REF!</v>
      </c>
    </row>
    <row r="23" spans="1:11" x14ac:dyDescent="0.25">
      <c r="A23" s="16"/>
      <c r="B23" s="11">
        <v>1</v>
      </c>
      <c r="C23" s="11">
        <v>1</v>
      </c>
      <c r="D23" t="e">
        <f>Werkhouding!#REF!*B23</f>
        <v>#REF!</v>
      </c>
      <c r="E23" s="6" t="e">
        <f>Kennis!#REF!</f>
        <v>#REF!</v>
      </c>
      <c r="F23" s="12" t="e">
        <f t="shared" si="4"/>
        <v>#REF!</v>
      </c>
      <c r="G23" s="12" t="e">
        <f>Kennis!#REF!</f>
        <v>#REF!</v>
      </c>
      <c r="H23" s="12" t="e">
        <f t="shared" si="5"/>
        <v>#REF!</v>
      </c>
      <c r="I23" s="12" t="e">
        <f>Kennis!#REF!</f>
        <v>#REF!</v>
      </c>
      <c r="J23" s="12" t="e">
        <f t="shared" si="6"/>
        <v>#REF!</v>
      </c>
      <c r="K23" s="8" t="e">
        <f t="shared" si="7"/>
        <v>#REF!</v>
      </c>
    </row>
    <row r="24" spans="1:11" x14ac:dyDescent="0.25">
      <c r="A24" s="16"/>
      <c r="B24" s="11">
        <v>1</v>
      </c>
      <c r="C24" s="11">
        <v>1</v>
      </c>
      <c r="D24" t="e">
        <f>Werkhouding!#REF!*B24</f>
        <v>#REF!</v>
      </c>
      <c r="E24" s="6" t="e">
        <f>Kennis!#REF!</f>
        <v>#REF!</v>
      </c>
      <c r="F24" s="12" t="e">
        <f t="shared" si="4"/>
        <v>#REF!</v>
      </c>
      <c r="G24" s="12" t="e">
        <f>Kennis!#REF!</f>
        <v>#REF!</v>
      </c>
      <c r="H24" s="12" t="e">
        <f t="shared" si="5"/>
        <v>#REF!</v>
      </c>
      <c r="I24" s="12" t="e">
        <f>Kennis!#REF!</f>
        <v>#REF!</v>
      </c>
      <c r="J24" s="12" t="e">
        <f t="shared" si="6"/>
        <v>#REF!</v>
      </c>
      <c r="K24" s="8" t="e">
        <f t="shared" si="7"/>
        <v>#REF!</v>
      </c>
    </row>
    <row r="25" spans="1:11" x14ac:dyDescent="0.25">
      <c r="E25" s="5">
        <v>0</v>
      </c>
      <c r="F25" s="5"/>
      <c r="G25" s="5">
        <v>0</v>
      </c>
      <c r="H25" s="5"/>
      <c r="I25" s="5">
        <v>0</v>
      </c>
      <c r="J25" s="5"/>
      <c r="K25" s="12" t="e">
        <f>AVERAGE(K9:K24)</f>
        <v>#REF!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2DF32C-E60B-4044-B87A-EA5D10C709E8}">
          <x14:formula1>
            <xm:f>' Data '!#REF!</xm:f>
          </x14:formula1>
          <xm:sqref>B5:C24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98BF-B96B-465E-91B0-21B9452CE882}">
  <dimension ref="A1:D71"/>
  <sheetViews>
    <sheetView showGridLines="0" topLeftCell="B1" zoomScale="119" workbookViewId="0">
      <pane ySplit="3" topLeftCell="A4" activePane="bottomLeft" state="frozen"/>
      <selection activeCell="B1" sqref="B1"/>
      <selection pane="bottomLeft" activeCell="C5" sqref="C5"/>
    </sheetView>
  </sheetViews>
  <sheetFormatPr defaultRowHeight="15" outlineLevelRow="1" x14ac:dyDescent="0.25"/>
  <cols>
    <col min="1" max="1" width="6.28515625" bestFit="1" customWidth="1"/>
    <col min="2" max="2" width="155.5703125" bestFit="1" customWidth="1"/>
    <col min="4" max="4" width="0" hidden="1" customWidth="1"/>
  </cols>
  <sheetData>
    <row r="1" spans="1:4" x14ac:dyDescent="0.25">
      <c r="A1" s="31" t="s">
        <v>16</v>
      </c>
    </row>
    <row r="2" spans="1:4" x14ac:dyDescent="0.25">
      <c r="A2" s="32"/>
    </row>
    <row r="3" spans="1:4" x14ac:dyDescent="0.25">
      <c r="A3" s="26"/>
      <c r="B3" s="27" t="s">
        <v>13</v>
      </c>
      <c r="C3" s="29">
        <f>AVERAGE(D5:D63)</f>
        <v>1</v>
      </c>
    </row>
    <row r="5" spans="1:4" x14ac:dyDescent="0.25">
      <c r="A5" s="18"/>
      <c r="B5" s="23" t="s">
        <v>122</v>
      </c>
      <c r="C5" s="18" t="s">
        <v>65</v>
      </c>
      <c r="D5" s="15">
        <f>VLOOKUP(C5,' Data '!$C$3:$D$8,2,FALSE)</f>
        <v>1</v>
      </c>
    </row>
    <row r="6" spans="1:4" x14ac:dyDescent="0.25">
      <c r="B6" s="4" t="s">
        <v>124</v>
      </c>
    </row>
    <row r="7" spans="1:4" x14ac:dyDescent="0.25">
      <c r="B7" t="s">
        <v>125</v>
      </c>
    </row>
    <row r="8" spans="1:4" hidden="1" outlineLevel="1" x14ac:dyDescent="0.25">
      <c r="B8" t="s">
        <v>126</v>
      </c>
    </row>
    <row r="9" spans="1:4" hidden="1" outlineLevel="1" x14ac:dyDescent="0.25">
      <c r="B9" t="s">
        <v>127</v>
      </c>
    </row>
    <row r="10" spans="1:4" hidden="1" outlineLevel="1" x14ac:dyDescent="0.25">
      <c r="B10" t="s">
        <v>128</v>
      </c>
    </row>
    <row r="11" spans="1:4" hidden="1" outlineLevel="1" x14ac:dyDescent="0.25">
      <c r="B11" t="s">
        <v>129</v>
      </c>
    </row>
    <row r="12" spans="1:4" collapsed="1" x14ac:dyDescent="0.25"/>
    <row r="13" spans="1:4" x14ac:dyDescent="0.25">
      <c r="A13" s="18"/>
      <c r="B13" s="23" t="s">
        <v>130</v>
      </c>
      <c r="C13" s="18" t="s">
        <v>65</v>
      </c>
      <c r="D13" s="15">
        <f>VLOOKUP(C13,' Data '!$C$3:$D$8,2,FALSE)</f>
        <v>1</v>
      </c>
    </row>
    <row r="14" spans="1:4" x14ac:dyDescent="0.25">
      <c r="B14" s="4" t="s">
        <v>131</v>
      </c>
    </row>
    <row r="15" spans="1:4" x14ac:dyDescent="0.25">
      <c r="B15" t="s">
        <v>125</v>
      </c>
    </row>
    <row r="16" spans="1:4" hidden="1" outlineLevel="1" x14ac:dyDescent="0.25">
      <c r="B16" t="s">
        <v>132</v>
      </c>
    </row>
    <row r="17" spans="1:4" hidden="1" outlineLevel="1" x14ac:dyDescent="0.25">
      <c r="B17" t="s">
        <v>133</v>
      </c>
    </row>
    <row r="18" spans="1:4" hidden="1" outlineLevel="1" x14ac:dyDescent="0.25">
      <c r="B18" t="s">
        <v>134</v>
      </c>
    </row>
    <row r="19" spans="1:4" hidden="1" outlineLevel="1" x14ac:dyDescent="0.25">
      <c r="B19" t="s">
        <v>135</v>
      </c>
    </row>
    <row r="20" spans="1:4" collapsed="1" x14ac:dyDescent="0.25"/>
    <row r="21" spans="1:4" x14ac:dyDescent="0.25">
      <c r="A21" s="18"/>
      <c r="B21" s="23" t="s">
        <v>136</v>
      </c>
      <c r="C21" s="18" t="s">
        <v>65</v>
      </c>
      <c r="D21" s="15">
        <f>VLOOKUP(C21,' Data '!$C$3:$D$8,2,FALSE)</f>
        <v>1</v>
      </c>
    </row>
    <row r="22" spans="1:4" x14ac:dyDescent="0.25">
      <c r="B22" s="4" t="s">
        <v>137</v>
      </c>
    </row>
    <row r="23" spans="1:4" x14ac:dyDescent="0.25">
      <c r="B23" t="s">
        <v>125</v>
      </c>
    </row>
    <row r="24" spans="1:4" outlineLevel="1" x14ac:dyDescent="0.25">
      <c r="B24" t="s">
        <v>138</v>
      </c>
    </row>
    <row r="25" spans="1:4" outlineLevel="1" x14ac:dyDescent="0.25">
      <c r="B25" t="s">
        <v>139</v>
      </c>
    </row>
    <row r="27" spans="1:4" x14ac:dyDescent="0.25">
      <c r="A27" s="18"/>
      <c r="B27" s="23" t="s">
        <v>140</v>
      </c>
      <c r="C27" s="18" t="s">
        <v>65</v>
      </c>
      <c r="D27" s="15">
        <f>VLOOKUP(C27,' Data '!$C$3:$D$8,2,FALSE)</f>
        <v>1</v>
      </c>
    </row>
    <row r="28" spans="1:4" x14ac:dyDescent="0.25">
      <c r="B28" s="4" t="s">
        <v>141</v>
      </c>
    </row>
    <row r="29" spans="1:4" x14ac:dyDescent="0.25">
      <c r="B29" t="s">
        <v>125</v>
      </c>
    </row>
    <row r="30" spans="1:4" hidden="1" outlineLevel="1" x14ac:dyDescent="0.25">
      <c r="B30" t="s">
        <v>142</v>
      </c>
    </row>
    <row r="31" spans="1:4" hidden="1" outlineLevel="1" x14ac:dyDescent="0.25">
      <c r="B31" t="s">
        <v>143</v>
      </c>
    </row>
    <row r="32" spans="1:4" collapsed="1" x14ac:dyDescent="0.25"/>
    <row r="33" spans="1:4" x14ac:dyDescent="0.25">
      <c r="A33" s="18"/>
      <c r="B33" s="23" t="s">
        <v>144</v>
      </c>
      <c r="C33" s="18" t="s">
        <v>65</v>
      </c>
      <c r="D33" s="15">
        <f>VLOOKUP(C33,' Data '!$C$3:$D$8,2,FALSE)</f>
        <v>1</v>
      </c>
    </row>
    <row r="34" spans="1:4" x14ac:dyDescent="0.25">
      <c r="B34" s="4" t="s">
        <v>145</v>
      </c>
    </row>
    <row r="35" spans="1:4" x14ac:dyDescent="0.25">
      <c r="B35" t="s">
        <v>125</v>
      </c>
    </row>
    <row r="36" spans="1:4" hidden="1" outlineLevel="1" x14ac:dyDescent="0.25">
      <c r="B36" t="s">
        <v>146</v>
      </c>
    </row>
    <row r="37" spans="1:4" hidden="1" outlineLevel="1" x14ac:dyDescent="0.25">
      <c r="B37" t="s">
        <v>147</v>
      </c>
    </row>
    <row r="38" spans="1:4" hidden="1" outlineLevel="1" x14ac:dyDescent="0.25">
      <c r="B38" t="s">
        <v>148</v>
      </c>
    </row>
    <row r="39" spans="1:4" collapsed="1" x14ac:dyDescent="0.25"/>
    <row r="40" spans="1:4" x14ac:dyDescent="0.25">
      <c r="A40" s="18"/>
      <c r="B40" s="23" t="s">
        <v>149</v>
      </c>
      <c r="C40" s="18" t="s">
        <v>65</v>
      </c>
      <c r="D40" s="15">
        <f>VLOOKUP(C40,' Data '!$C$3:$D$8,2,FALSE)</f>
        <v>1</v>
      </c>
    </row>
    <row r="41" spans="1:4" x14ac:dyDescent="0.25">
      <c r="B41" s="4" t="s">
        <v>150</v>
      </c>
    </row>
    <row r="42" spans="1:4" x14ac:dyDescent="0.25">
      <c r="B42" t="s">
        <v>125</v>
      </c>
    </row>
    <row r="43" spans="1:4" hidden="1" outlineLevel="1" x14ac:dyDescent="0.25">
      <c r="B43" t="s">
        <v>151</v>
      </c>
    </row>
    <row r="44" spans="1:4" hidden="1" outlineLevel="1" x14ac:dyDescent="0.25">
      <c r="B44" t="s">
        <v>152</v>
      </c>
    </row>
    <row r="45" spans="1:4" hidden="1" outlineLevel="1" x14ac:dyDescent="0.25">
      <c r="B45" t="s">
        <v>153</v>
      </c>
    </row>
    <row r="46" spans="1:4" hidden="1" outlineLevel="1" x14ac:dyDescent="0.25">
      <c r="B46" t="s">
        <v>154</v>
      </c>
    </row>
    <row r="47" spans="1:4" hidden="1" outlineLevel="1" x14ac:dyDescent="0.25">
      <c r="B47" t="s">
        <v>155</v>
      </c>
    </row>
    <row r="48" spans="1:4" collapsed="1" x14ac:dyDescent="0.25"/>
    <row r="49" spans="1:4" x14ac:dyDescent="0.25">
      <c r="A49" s="18"/>
      <c r="B49" s="23" t="s">
        <v>156</v>
      </c>
      <c r="C49" s="18" t="s">
        <v>65</v>
      </c>
      <c r="D49" s="15">
        <f>VLOOKUP(C49,' Data '!$C$3:$D$8,2,FALSE)</f>
        <v>1</v>
      </c>
    </row>
    <row r="50" spans="1:4" x14ac:dyDescent="0.25">
      <c r="B50" s="4" t="s">
        <v>157</v>
      </c>
    </row>
    <row r="51" spans="1:4" x14ac:dyDescent="0.25">
      <c r="B51" t="s">
        <v>125</v>
      </c>
    </row>
    <row r="52" spans="1:4" hidden="1" outlineLevel="1" x14ac:dyDescent="0.25">
      <c r="B52" t="s">
        <v>158</v>
      </c>
    </row>
    <row r="53" spans="1:4" hidden="1" outlineLevel="1" x14ac:dyDescent="0.25">
      <c r="B53" t="s">
        <v>159</v>
      </c>
    </row>
    <row r="54" spans="1:4" hidden="1" outlineLevel="1" x14ac:dyDescent="0.25">
      <c r="B54" t="s">
        <v>160</v>
      </c>
    </row>
    <row r="55" spans="1:4" collapsed="1" x14ac:dyDescent="0.25"/>
    <row r="56" spans="1:4" x14ac:dyDescent="0.25">
      <c r="A56" s="18"/>
      <c r="B56" s="23" t="s">
        <v>161</v>
      </c>
      <c r="C56" s="18" t="s">
        <v>65</v>
      </c>
      <c r="D56" s="15">
        <f>VLOOKUP(C56,' Data '!$C$3:$D$8,2,FALSE)</f>
        <v>1</v>
      </c>
    </row>
    <row r="57" spans="1:4" x14ac:dyDescent="0.25">
      <c r="B57" s="4" t="s">
        <v>162</v>
      </c>
    </row>
    <row r="58" spans="1:4" x14ac:dyDescent="0.25">
      <c r="B58" t="s">
        <v>125</v>
      </c>
    </row>
    <row r="59" spans="1:4" hidden="1" outlineLevel="1" x14ac:dyDescent="0.25">
      <c r="B59" t="s">
        <v>163</v>
      </c>
    </row>
    <row r="60" spans="1:4" hidden="1" outlineLevel="1" x14ac:dyDescent="0.25">
      <c r="B60" t="s">
        <v>164</v>
      </c>
    </row>
    <row r="61" spans="1:4" hidden="1" outlineLevel="1" x14ac:dyDescent="0.25">
      <c r="B61" t="s">
        <v>165</v>
      </c>
    </row>
    <row r="62" spans="1:4" collapsed="1" x14ac:dyDescent="0.25"/>
    <row r="63" spans="1:4" x14ac:dyDescent="0.25">
      <c r="A63" s="18"/>
      <c r="B63" s="23" t="s">
        <v>166</v>
      </c>
      <c r="C63" s="18" t="s">
        <v>65</v>
      </c>
      <c r="D63" s="15">
        <f>VLOOKUP(C63,' Data '!$C$3:$D$8,2,FALSE)</f>
        <v>1</v>
      </c>
    </row>
    <row r="64" spans="1:4" x14ac:dyDescent="0.25">
      <c r="B64" s="4" t="s">
        <v>167</v>
      </c>
    </row>
    <row r="65" spans="2:2" x14ac:dyDescent="0.25">
      <c r="B65" t="s">
        <v>125</v>
      </c>
    </row>
    <row r="66" spans="2:2" hidden="1" outlineLevel="1" x14ac:dyDescent="0.25">
      <c r="B66" t="s">
        <v>168</v>
      </c>
    </row>
    <row r="67" spans="2:2" hidden="1" outlineLevel="1" x14ac:dyDescent="0.25">
      <c r="B67" t="s">
        <v>169</v>
      </c>
    </row>
    <row r="68" spans="2:2" hidden="1" outlineLevel="1" x14ac:dyDescent="0.25">
      <c r="B68" t="s">
        <v>170</v>
      </c>
    </row>
    <row r="69" spans="2:2" hidden="1" outlineLevel="1" x14ac:dyDescent="0.25">
      <c r="B69" t="s">
        <v>171</v>
      </c>
    </row>
    <row r="70" spans="2:2" hidden="1" outlineLevel="1" x14ac:dyDescent="0.25">
      <c r="B70" t="s">
        <v>172</v>
      </c>
    </row>
    <row r="71" spans="2:2" collapsed="1" x14ac:dyDescent="0.25"/>
  </sheetData>
  <hyperlinks>
    <hyperlink ref="A1" location="Voortgang!A1" display="Home" xr:uid="{C07E1222-B417-4E2B-AE1E-0C009EC99D0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B1185E-0469-4858-97B6-92BD7B2EC97A}">
          <x14:formula1>
            <xm:f>' Data '!$C$3:$C$8</xm:f>
          </x14:formula1>
          <xm:sqref>C5 C13 C21 C27 C33 C40 C49 C56 C63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3</vt:i4>
      </vt:variant>
    </vt:vector>
  </HeadingPairs>
  <TitlesOfParts>
    <vt:vector size="16" baseType="lpstr">
      <vt:lpstr>Voortgang</vt:lpstr>
      <vt:lpstr>Actie en besluitenlijst</vt:lpstr>
      <vt:lpstr>Sprint</vt:lpstr>
      <vt:lpstr>Foto's project</vt:lpstr>
      <vt:lpstr>Projectplanner</vt:lpstr>
      <vt:lpstr>Kennis</vt:lpstr>
      <vt:lpstr>Werkhouding</vt:lpstr>
      <vt:lpstr>Cijfers</vt:lpstr>
      <vt:lpstr>Vaardigheden</vt:lpstr>
      <vt:lpstr>Maken</vt:lpstr>
      <vt:lpstr>LOB</vt:lpstr>
      <vt:lpstr>Design Circle</vt:lpstr>
      <vt:lpstr> Data </vt:lpstr>
      <vt:lpstr>Projectplanner!Afdruktitels</vt:lpstr>
      <vt:lpstr>period_selected</vt:lpstr>
      <vt:lpstr>TitelRegio...BO60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bruyninckx</dc:creator>
  <cp:keywords/>
  <dc:description/>
  <cp:lastModifiedBy>Steven Bruyninckx</cp:lastModifiedBy>
  <cp:revision/>
  <dcterms:created xsi:type="dcterms:W3CDTF">2021-11-07T15:12:05Z</dcterms:created>
  <dcterms:modified xsi:type="dcterms:W3CDTF">2024-06-23T16:12:54Z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5030db-5b96-4a80-bef5-9bbf300e0d2e_Enabled">
    <vt:lpwstr>true</vt:lpwstr>
  </property>
  <property fmtid="{D5CDD505-2E9C-101B-9397-08002B2CF9AE}" pid="3" name="MSIP_Label_415030db-5b96-4a80-bef5-9bbf300e0d2e_SetDate">
    <vt:lpwstr>2022-07-04T12:48:12Z</vt:lpwstr>
  </property>
  <property fmtid="{D5CDD505-2E9C-101B-9397-08002B2CF9AE}" pid="4" name="MSIP_Label_415030db-5b96-4a80-bef5-9bbf300e0d2e_Method">
    <vt:lpwstr>Standard</vt:lpwstr>
  </property>
  <property fmtid="{D5CDD505-2E9C-101B-9397-08002B2CF9AE}" pid="5" name="MSIP_Label_415030db-5b96-4a80-bef5-9bbf300e0d2e_Name">
    <vt:lpwstr>General</vt:lpwstr>
  </property>
  <property fmtid="{D5CDD505-2E9C-101B-9397-08002B2CF9AE}" pid="6" name="MSIP_Label_415030db-5b96-4a80-bef5-9bbf300e0d2e_SiteId">
    <vt:lpwstr>9e9002aa-e50e-44b8-bb7a-021d21198024</vt:lpwstr>
  </property>
  <property fmtid="{D5CDD505-2E9C-101B-9397-08002B2CF9AE}" pid="7" name="MSIP_Label_415030db-5b96-4a80-bef5-9bbf300e0d2e_ActionId">
    <vt:lpwstr>15f9601c-e7ba-4e64-a4c0-c5545ca87b70</vt:lpwstr>
  </property>
  <property fmtid="{D5CDD505-2E9C-101B-9397-08002B2CF9AE}" pid="8" name="MSIP_Label_415030db-5b96-4a80-bef5-9bbf300e0d2e_ContentBits">
    <vt:lpwstr>0</vt:lpwstr>
  </property>
</Properties>
</file>